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holodovags\Desktop\"/>
    </mc:Choice>
  </mc:AlternateContent>
  <bookViews>
    <workbookView xWindow="930" yWindow="240" windowWidth="13665" windowHeight="801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r:id="rId7"/>
    <sheet name="Форма 2.2 | Т-тех" sheetId="530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4">'Форма 2.2 | Т-пит'!$M$28</definedName>
    <definedName name="add_CT_9">'Форма 2.3 | Т-подкл(инд)'!$M$28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4">'Форма 2.2 | Т-пит'!$M$29</definedName>
    <definedName name="add_MO_9">'Форма 2.3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4">'Форма 2.2 | Т-пит'!$M$30</definedName>
    <definedName name="add_Rate_9">'Форма 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Т-тех'!$M$18:$CA$27</definedName>
    <definedName name="checkCell_List06_1_double_date">'Форма 2.2 | Т-тех'!$CB$18:$CB$27</definedName>
    <definedName name="checkCell_List06_1_unique_t">'Форма 2.2 | Т-тех'!$M$18:$M$27</definedName>
    <definedName name="checkCell_List06_1_unique_t1">'Форма 2.2 | Т-тех'!$CC$18:$CC$27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Т-тех'!$F$7:$I$13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et_union_hor!$O$29:$BZ$33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et_union_hor!$BZ$29:$BZ$41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REESTR_MO!$A$2:$D$186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Т-тех'!$O$18:$O$27</definedName>
    <definedName name="List06_1_MC2">'Форма 2.2 | Т-тех'!$BZ$18:$BZ$27</definedName>
    <definedName name="List06_1_note">'Форма 2.2 | Т-тех'!$CA$18:$CA$27</definedName>
    <definedName name="List06_1_Period">'Форма 2.2 | Т-тех'!$O$18:$U$27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Т-тех'!$I$18:$K$27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Т-тех'!$BZ$14:$BZ$27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REESTR_ORG!$A$2:$J$112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BG17" i="530" s="1"/>
  <c r="BH17" i="530" s="1"/>
  <c r="BI17" i="530" s="1"/>
  <c r="BK17" i="530" s="1"/>
  <c r="BL17" i="530" s="1"/>
  <c r="BM17" i="530" s="1"/>
  <c r="BN17" i="530" s="1"/>
  <c r="BO17" i="530" s="1"/>
  <c r="BP17" i="530" s="1"/>
  <c r="BR17" i="530" s="1"/>
  <c r="BS17" i="530" s="1"/>
  <c r="BT17" i="530" s="1"/>
  <c r="BU17" i="530" s="1"/>
  <c r="BV17" i="530" s="1"/>
  <c r="BW17" i="530" s="1"/>
  <c r="BY17" i="530" s="1"/>
  <c r="BZ17" i="530" s="1"/>
  <c r="CA17" i="530" s="1"/>
  <c r="L18" i="530"/>
  <c r="O18" i="530"/>
  <c r="L19" i="530"/>
  <c r="O19" i="530"/>
  <c r="L20" i="530"/>
  <c r="O20" i="530"/>
  <c r="L21" i="530"/>
  <c r="L22" i="530"/>
  <c r="CD23" i="530"/>
  <c r="CC22" i="530"/>
  <c r="L23" i="530"/>
  <c r="Q24" i="530"/>
  <c r="X24" i="530"/>
  <c r="AE24" i="530"/>
  <c r="AL24" i="530"/>
  <c r="AS24" i="530"/>
  <c r="AZ24" i="530"/>
  <c r="BG24" i="530"/>
  <c r="BN24" i="530"/>
  <c r="BU24" i="530"/>
  <c r="CB23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BU35" i="471"/>
  <c r="BN35" i="471"/>
  <c r="BG35" i="471"/>
  <c r="AZ35" i="471"/>
  <c r="AS35" i="471"/>
  <c r="AL35" i="471"/>
  <c r="AE35" i="471"/>
  <c r="X35" i="471"/>
  <c r="H12" i="625"/>
  <c r="H11" i="625"/>
  <c r="H9" i="625"/>
  <c r="H8" i="625"/>
  <c r="H7" i="625"/>
  <c r="H12" i="622"/>
  <c r="H9" i="622"/>
  <c r="H8" i="622"/>
  <c r="H12" i="613"/>
  <c r="H9" i="613"/>
  <c r="H8" i="613"/>
  <c r="R14" i="601"/>
  <c r="H13" i="625" s="1"/>
  <c r="R13" i="601"/>
  <c r="R12" i="601"/>
  <c r="P12" i="601"/>
  <c r="F9" i="625"/>
  <c r="F11" i="625"/>
  <c r="F10" i="625"/>
  <c r="F8" i="625"/>
  <c r="F13" i="625"/>
  <c r="F12" i="625"/>
  <c r="M14" i="601"/>
  <c r="M13" i="601"/>
  <c r="M12" i="601"/>
  <c r="H13" i="613" l="1"/>
  <c r="H13" i="622"/>
  <c r="M9" i="566"/>
  <c r="M8" i="566"/>
  <c r="M9" i="598"/>
  <c r="M8" i="598"/>
  <c r="M9" i="560"/>
  <c r="M8" i="560"/>
  <c r="M9" i="559"/>
  <c r="M8" i="559"/>
  <c r="M9" i="567"/>
  <c r="M8" i="567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59"/>
  <c r="O9" i="559"/>
  <c r="O8" i="559"/>
  <c r="O7" i="559"/>
  <c r="M7" i="559"/>
  <c r="O10" i="567"/>
  <c r="O9" i="567"/>
  <c r="O8" i="567"/>
  <c r="O7" i="567"/>
  <c r="M7" i="567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CD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Y136" i="471"/>
  <c r="L182" i="471"/>
  <c r="M259" i="471"/>
  <c r="F10" i="613"/>
  <c r="L168" i="471"/>
  <c r="L19" i="567"/>
  <c r="L21" i="567"/>
  <c r="F8" i="618"/>
  <c r="L23" i="560"/>
  <c r="AN169" i="471"/>
  <c r="F293" i="471"/>
  <c r="L80" i="471"/>
  <c r="X23" i="567"/>
  <c r="AD97" i="471"/>
  <c r="L63" i="471"/>
  <c r="L183" i="471"/>
  <c r="Y119" i="471"/>
  <c r="L32" i="471"/>
  <c r="L21" i="560"/>
  <c r="L33" i="471"/>
  <c r="L82" i="471"/>
  <c r="L21" i="566"/>
  <c r="F12" i="618"/>
  <c r="Y49" i="471"/>
  <c r="F8" i="617"/>
  <c r="F13" i="615"/>
  <c r="F12" i="617"/>
  <c r="AN22" i="598"/>
  <c r="F10" i="614"/>
  <c r="L22" i="598"/>
  <c r="F9" i="613"/>
  <c r="L46" i="471"/>
  <c r="L18" i="567"/>
  <c r="Y22" i="560"/>
  <c r="F11" i="616"/>
  <c r="L48" i="471"/>
  <c r="X82" i="471"/>
  <c r="L61" i="471"/>
  <c r="L181" i="471"/>
  <c r="L23" i="567"/>
  <c r="F8" i="616"/>
  <c r="F13" i="618"/>
  <c r="Y22" i="567"/>
  <c r="F11" i="615"/>
  <c r="L20" i="559"/>
  <c r="L31" i="471"/>
  <c r="L18" i="559"/>
  <c r="F289" i="471"/>
  <c r="L20" i="566"/>
  <c r="Y81" i="471"/>
  <c r="L81" i="471"/>
  <c r="X120" i="471"/>
  <c r="L22" i="559"/>
  <c r="L19" i="559"/>
  <c r="F10" i="616"/>
  <c r="F9" i="618"/>
  <c r="F8" i="614"/>
  <c r="L21" i="598"/>
  <c r="F10" i="615"/>
  <c r="F9" i="616"/>
  <c r="L19" i="566"/>
  <c r="AC98" i="471"/>
  <c r="L20" i="598"/>
  <c r="L78" i="471"/>
  <c r="Y65" i="471"/>
  <c r="F12" i="613"/>
  <c r="X23" i="560"/>
  <c r="L169" i="471"/>
  <c r="X50" i="471"/>
  <c r="L45" i="471"/>
  <c r="L19" i="598"/>
  <c r="L20" i="560"/>
  <c r="AM22" i="566"/>
  <c r="L50" i="471"/>
  <c r="F12" i="614"/>
  <c r="L22" i="566"/>
  <c r="L21" i="559"/>
  <c r="L166" i="471"/>
  <c r="F12" i="616"/>
  <c r="F13" i="617"/>
  <c r="L184" i="471"/>
  <c r="X23" i="559"/>
  <c r="L47" i="471"/>
  <c r="F294" i="471"/>
  <c r="F290" i="471"/>
  <c r="F10" i="617"/>
  <c r="CB34" i="471"/>
  <c r="L19" i="560"/>
  <c r="AC100" i="471"/>
  <c r="F12" i="615"/>
  <c r="L29" i="471"/>
  <c r="L22" i="560"/>
  <c r="M249" i="471"/>
  <c r="F11" i="617"/>
  <c r="L64" i="471"/>
  <c r="F13" i="622"/>
  <c r="L20" i="567"/>
  <c r="L49" i="471"/>
  <c r="L66" i="471"/>
  <c r="Y22" i="559"/>
  <c r="F10" i="622"/>
  <c r="F9" i="622"/>
  <c r="F13" i="613"/>
  <c r="F11" i="618"/>
  <c r="Y153" i="471"/>
  <c r="F8" i="615"/>
  <c r="L65" i="471"/>
  <c r="F9" i="614"/>
  <c r="CC33" i="471"/>
  <c r="X154" i="471"/>
  <c r="X137" i="471"/>
  <c r="F11" i="614"/>
  <c r="F8" i="613"/>
  <c r="L167" i="471"/>
  <c r="F9" i="615"/>
  <c r="F13" i="616"/>
  <c r="F10" i="618"/>
  <c r="L30" i="471"/>
  <c r="L34" i="471"/>
  <c r="L22" i="567"/>
  <c r="F12" i="622"/>
  <c r="F292" i="471"/>
  <c r="L62" i="471"/>
  <c r="M254" i="471"/>
  <c r="L79" i="471"/>
  <c r="F291" i="471"/>
  <c r="F9" i="617"/>
  <c r="F8" i="622"/>
  <c r="F11" i="613"/>
  <c r="L23" i="559"/>
  <c r="X66" i="471"/>
  <c r="E2" i="437"/>
  <c r="L77" i="471"/>
  <c r="F11" i="622"/>
  <c r="AM184" i="471"/>
  <c r="L18" i="560"/>
  <c r="E3" i="437"/>
  <c r="F13" i="614"/>
</calcChain>
</file>

<file path=xl/sharedStrings.xml><?xml version="1.0" encoding="utf-8"?>
<sst xmlns="http://schemas.openxmlformats.org/spreadsheetml/2006/main" count="3189" uniqueCount="1578">
  <si>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</si>
  <si>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</si>
  <si>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</si>
  <si>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</si>
  <si>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</si>
  <si>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</si>
  <si>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</si>
  <si>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</si>
  <si>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</si>
  <si>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</si>
  <si>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</si>
  <si>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</si>
  <si>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</si>
  <si>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</si>
  <si>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</si>
  <si>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</si>
  <si>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</si>
  <si>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</si>
  <si>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</si>
  <si>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</si>
  <si>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</si>
  <si>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</si>
  <si>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</si>
  <si>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</si>
  <si>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</si>
  <si>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</si>
  <si>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</si>
  <si>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</si>
  <si>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</si>
  <si>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</si>
  <si>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</si>
  <si>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</si>
  <si>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</si>
  <si>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</si>
  <si>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</si>
  <si>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</si>
  <si>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</si>
  <si>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</si>
  <si>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</si>
  <si>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</si>
  <si>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</si>
  <si>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</si>
  <si>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</si>
  <si>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</si>
  <si>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</si>
  <si>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</si>
  <si>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</si>
  <si>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</si>
  <si>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</si>
  <si>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</si>
  <si>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</si>
  <si>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</si>
  <si>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</si>
  <si>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</si>
  <si>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</si>
  <si>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</si>
  <si>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</si>
  <si>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</si>
  <si>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</si>
  <si>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</si>
  <si>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</si>
  <si>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</si>
  <si>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</si>
  <si>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</si>
  <si>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</si>
  <si>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</si>
  <si>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</si>
  <si>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</si>
  <si>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</si>
  <si>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</si>
  <si>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</si>
  <si>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</si>
  <si>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</si>
  <si>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</si>
  <si>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</si>
  <si>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</si>
  <si>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</si>
  <si>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</si>
  <si>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</si>
  <si>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</si>
  <si>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</si>
  <si>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</si>
  <si>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</si>
  <si>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</si>
  <si>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</si>
  <si>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</si>
  <si>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</si>
  <si>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</si>
  <si>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</si>
  <si>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</si>
  <si>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</si>
  <si>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</si>
  <si>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</si>
  <si>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</si>
  <si>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</si>
  <si>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</si>
  <si>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</si>
  <si>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</si>
  <si>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</si>
  <si>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</si>
  <si>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</si>
  <si>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</si>
  <si>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</si>
  <si>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</si>
  <si>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</si>
  <si>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</si>
  <si>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</si>
  <si>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</si>
  <si>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</si>
  <si>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</si>
  <si>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</si>
  <si>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</si>
  <si>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</si>
  <si>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</si>
  <si>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</si>
  <si>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</si>
  <si>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</si>
  <si>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</si>
  <si>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</si>
  <si>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</si>
  <si>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</si>
  <si>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</si>
  <si>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</si>
  <si>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</si>
  <si>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</si>
  <si>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</si>
  <si>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</si>
  <si>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</si>
  <si>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</si>
  <si>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</si>
  <si>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</si>
  <si>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</si>
  <si>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</si>
  <si>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</si>
  <si>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</si>
  <si>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</si>
  <si>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</si>
  <si>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</si>
  <si>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</si>
  <si>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</si>
  <si>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</si>
  <si>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</si>
  <si>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</si>
  <si>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</si>
  <si>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</si>
  <si>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</si>
  <si>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</si>
  <si>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</si>
  <si>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</si>
  <si>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</si>
  <si>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</si>
  <si>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</si>
  <si>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</si>
  <si>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</si>
  <si>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</si>
  <si>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</si>
  <si>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</si>
  <si>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</si>
  <si>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</si>
  <si>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</si>
  <si>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</si>
  <si>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</si>
  <si>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</si>
  <si>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</si>
  <si>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</si>
  <si>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</si>
  <si>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</si>
  <si>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</si>
  <si>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</si>
  <si>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</si>
  <si>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</si>
  <si>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</si>
  <si>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</si>
  <si>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</si>
  <si>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</si>
  <si>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</si>
  <si>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</si>
  <si>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</si>
  <si>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</si>
  <si>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</si>
  <si>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</si>
  <si>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</si>
  <si>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</si>
  <si>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</si>
  <si>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</si>
  <si>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</si>
  <si>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</si>
  <si>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</si>
  <si>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</si>
  <si>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</si>
  <si>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</si>
  <si>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</si>
  <si>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</si>
  <si>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</si>
  <si>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</si>
  <si>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</si>
  <si>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</si>
  <si>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</si>
  <si>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</si>
  <si>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</si>
  <si>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</si>
  <si>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</si>
  <si>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</si>
  <si>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</si>
  <si>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</si>
  <si>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</si>
  <si>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</si>
  <si>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</si>
  <si>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</si>
  <si>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</si>
  <si>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</si>
  <si>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</si>
  <si>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</si>
  <si>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</si>
  <si>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</si>
  <si>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</si>
  <si>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</si>
  <si>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</si>
  <si>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</si>
  <si>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</si>
  <si>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</si>
  <si>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</si>
  <si>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</si>
  <si>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</si>
  <si>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</si>
  <si>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</si>
  <si>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</si>
  <si>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</si>
  <si>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</si>
  <si>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</si>
  <si>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</si>
  <si>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</si>
  <si>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</si>
  <si>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</si>
  <si>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</si>
  <si>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</si>
  <si>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</si>
  <si>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</si>
  <si>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</si>
  <si>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</si>
  <si>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</si>
  <si>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</si>
  <si>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</si>
  <si>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</si>
  <si>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</si>
  <si>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</si>
  <si>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</si>
  <si>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</si>
  <si>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</si>
  <si>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</si>
  <si>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</si>
  <si>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</si>
  <si>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</si>
  <si>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</si>
  <si>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</si>
  <si>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</si>
  <si>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</si>
  <si>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</si>
  <si>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</si>
  <si>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</si>
  <si>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</si>
  <si>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</si>
  <si>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</si>
  <si>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</si>
  <si>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</si>
  <si>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</si>
  <si>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</si>
  <si>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</si>
  <si>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</si>
  <si>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</si>
  <si>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</si>
  <si>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</si>
  <si>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</si>
  <si>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</si>
  <si>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</si>
  <si>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</si>
  <si>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</si>
  <si>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</si>
  <si>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</si>
  <si>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</si>
  <si>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</si>
  <si>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</si>
  <si>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</si>
  <si>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</si>
  <si>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</si>
  <si>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</si>
  <si>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</si>
  <si>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</si>
  <si>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</si>
  <si>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</si>
  <si>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</si>
  <si>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</si>
  <si>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</si>
  <si>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</si>
  <si>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</si>
  <si>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</si>
  <si>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</si>
  <si>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</si>
  <si>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</si>
  <si>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</si>
  <si>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</si>
  <si>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</si>
  <si>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</si>
  <si>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</si>
  <si>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</si>
  <si>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</si>
  <si>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</si>
  <si>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</si>
  <si>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</si>
  <si>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</si>
  <si>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</si>
  <si>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</si>
  <si>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</si>
  <si>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</si>
  <si>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</si>
  <si>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</si>
  <si>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</si>
  <si>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</si>
  <si>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</si>
  <si>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</si>
  <si>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</si>
  <si>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</si>
  <si>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</si>
  <si>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</si>
  <si>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</si>
  <si>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</si>
  <si>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</si>
  <si>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</si>
  <si>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</si>
  <si>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</si>
  <si>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</si>
  <si>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</si>
  <si>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</si>
  <si>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</si>
  <si>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</si>
  <si>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</si>
  <si>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</si>
  <si>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</si>
  <si>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</si>
  <si>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</si>
  <si>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</si>
  <si>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</si>
  <si>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</si>
  <si>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</si>
  <si>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</si>
  <si>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</si>
  <si>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</si>
  <si>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</si>
  <si>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</si>
  <si>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</si>
  <si>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</si>
  <si>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</si>
  <si>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</si>
  <si>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</si>
  <si>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</si>
  <si>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</si>
  <si>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</si>
  <si>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</si>
  <si>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</si>
  <si>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</si>
  <si>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</si>
  <si>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</si>
  <si>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</si>
  <si>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</si>
  <si>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</si>
  <si>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</si>
  <si>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</si>
  <si>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</si>
  <si>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</si>
  <si>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</si>
  <si>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</si>
  <si>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</si>
  <si>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</si>
  <si>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</si>
  <si>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</si>
  <si>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</si>
  <si>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</si>
  <si>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</si>
  <si>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</si>
  <si>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</si>
  <si>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</si>
  <si>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</si>
  <si>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</si>
  <si>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</si>
  <si>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</si>
  <si>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</si>
  <si>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</si>
  <si>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</si>
  <si>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</si>
  <si>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</si>
  <si>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</si>
  <si>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</si>
  <si>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</si>
  <si>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</si>
  <si>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</si>
  <si>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</si>
  <si>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</si>
  <si>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</si>
  <si>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</si>
  <si>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</si>
  <si>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</si>
  <si>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</si>
  <si>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</si>
  <si>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</si>
  <si>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</si>
  <si>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</si>
  <si>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</si>
  <si>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</si>
  <si>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</si>
  <si>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</si>
  <si>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</si>
  <si>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</si>
  <si>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</si>
  <si>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</si>
  <si>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</si>
  <si>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</si>
  <si>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</si>
  <si>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</si>
  <si>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</si>
  <si>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</si>
  <si>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</si>
  <si>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</si>
  <si>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</si>
  <si>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</si>
  <si>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</si>
  <si>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</si>
  <si>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</si>
  <si>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</si>
  <si>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</si>
  <si>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</si>
  <si>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</si>
  <si>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</si>
  <si>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</si>
  <si>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</si>
  <si>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</si>
  <si>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</si>
  <si>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</si>
  <si>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</si>
  <si>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</si>
  <si>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</si>
  <si>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</si>
  <si>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</si>
  <si>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</si>
  <si>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</si>
  <si>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</si>
  <si>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</si>
  <si>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</si>
  <si>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</si>
  <si>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</si>
  <si>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</si>
  <si>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</si>
  <si>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</si>
  <si>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</si>
  <si>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</si>
  <si>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</si>
  <si>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</si>
  <si>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</si>
  <si>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</si>
  <si>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</si>
  <si>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</si>
  <si>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</si>
  <si>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</si>
  <si>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</si>
  <si>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</si>
  <si>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</si>
  <si>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</si>
  <si>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</si>
  <si>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</si>
  <si>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</si>
  <si>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</si>
  <si>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</si>
  <si>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</si>
  <si>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</si>
  <si>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</si>
  <si>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</si>
  <si>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</si>
  <si>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</si>
  <si>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</si>
  <si>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</si>
  <si>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</si>
  <si>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</si>
  <si>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</si>
  <si>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</si>
  <si>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</si>
  <si>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</si>
  <si>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</si>
  <si>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</si>
  <si>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</si>
  <si>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</si>
  <si>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</si>
  <si>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</si>
  <si>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</si>
  <si>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</si>
  <si>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</si>
  <si>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</si>
  <si>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</si>
  <si>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</si>
  <si>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</si>
  <si>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</si>
  <si>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</si>
  <si>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</si>
  <si>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</si>
  <si>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</si>
  <si>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</si>
  <si>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</si>
  <si>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</si>
  <si>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</si>
  <si>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</si>
  <si>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</si>
  <si>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</si>
  <si>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</si>
  <si>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</si>
  <si>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</si>
  <si>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</si>
  <si>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</si>
  <si>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</si>
  <si>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</si>
  <si>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</si>
  <si>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</si>
  <si>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</si>
  <si>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</si>
  <si>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</si>
  <si>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</si>
  <si>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</si>
  <si>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</si>
  <si>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</si>
  <si>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</si>
  <si>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</si>
  <si>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</si>
  <si>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</si>
  <si>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</si>
  <si>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</si>
  <si>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</si>
  <si>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</si>
  <si>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</si>
  <si>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</si>
  <si>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</si>
  <si>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</si>
  <si>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</si>
  <si>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</si>
  <si>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</si>
  <si>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</si>
  <si>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</si>
  <si>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</si>
  <si>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</si>
  <si>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</si>
  <si>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</si>
  <si>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</si>
  <si>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</si>
  <si>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</si>
  <si>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</si>
  <si>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</si>
  <si>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</si>
  <si>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</si>
  <si>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</si>
  <si>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</si>
  <si>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</si>
  <si>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</si>
  <si>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</si>
  <si>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</si>
  <si>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</si>
  <si>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</si>
  <si>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</si>
  <si>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</si>
  <si>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</si>
  <si>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</si>
  <si>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</si>
  <si>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</si>
  <si>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</si>
  <si>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</si>
  <si>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</si>
  <si>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</si>
  <si>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</si>
  <si>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</si>
  <si>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</si>
  <si>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</si>
  <si>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</si>
  <si>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</si>
  <si>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</si>
  <si>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</si>
  <si>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</si>
  <si>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</si>
  <si>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</si>
  <si>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</si>
  <si>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</si>
  <si>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</si>
  <si>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</si>
  <si>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</si>
  <si>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</si>
  <si>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</si>
  <si>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</si>
  <si>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</si>
  <si>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</si>
  <si>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</si>
  <si>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</si>
  <si>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</si>
  <si>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</si>
  <si>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</si>
  <si>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</si>
  <si>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</si>
  <si>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</si>
  <si>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</si>
  <si>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</si>
  <si>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</si>
  <si>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</si>
  <si>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</si>
  <si>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</si>
  <si>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</si>
  <si>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</si>
  <si>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</si>
  <si>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</si>
  <si>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</si>
  <si>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</si>
  <si>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</si>
  <si>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</si>
  <si>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</si>
  <si>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</si>
  <si>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</si>
  <si>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</si>
  <si>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</si>
  <si>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</si>
  <si>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</si>
  <si>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</si>
  <si>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</si>
  <si>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</si>
  <si>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</si>
  <si>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</si>
  <si>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</si>
  <si>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</si>
  <si>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</si>
  <si>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</si>
  <si>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</si>
  <si>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</si>
  <si>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</si>
  <si>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</si>
  <si>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</si>
  <si>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</si>
  <si>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</si>
  <si>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</si>
  <si>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</si>
  <si>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</si>
  <si>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</si>
  <si>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</si>
  <si>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</si>
  <si>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</si>
  <si>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</si>
  <si>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</si>
  <si>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</si>
  <si>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</si>
  <si>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</si>
  <si>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</si>
  <si>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</si>
  <si>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</si>
  <si>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</si>
  <si>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</si>
  <si>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</si>
  <si>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</si>
  <si>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</si>
  <si>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</si>
  <si>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</si>
  <si>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</si>
  <si>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</si>
  <si>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</si>
  <si>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</si>
  <si>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</si>
  <si>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</si>
  <si>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</si>
  <si>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</si>
  <si>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</si>
  <si>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</si>
  <si>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</si>
  <si>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</si>
  <si>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</si>
  <si>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</si>
  <si>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</si>
  <si>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</si>
  <si>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</si>
  <si>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</si>
  <si>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</si>
  <si>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</si>
  <si>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</si>
  <si>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</si>
  <si>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</si>
  <si>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</si>
  <si>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</si>
  <si>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</si>
  <si>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</si>
  <si>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</si>
  <si>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</si>
  <si>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</si>
  <si>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</si>
  <si>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</si>
  <si>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</si>
  <si>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</si>
  <si>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</si>
  <si>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</si>
  <si>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</si>
  <si>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</si>
  <si>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</si>
  <si>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</si>
  <si>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</si>
  <si>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</si>
  <si>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</si>
  <si>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</si>
  <si>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</si>
  <si>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</si>
  <si>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</si>
  <si>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</si>
  <si>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</si>
  <si>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</si>
  <si>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</si>
  <si>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</si>
  <si>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29.11.2022</t>
  </si>
  <si>
    <t>Антроповский муниципальный район</t>
  </si>
  <si>
    <t>34602000</t>
  </si>
  <si>
    <t>Антроповское</t>
  </si>
  <si>
    <t>34602403</t>
  </si>
  <si>
    <t>Котельниковское</t>
  </si>
  <si>
    <t>34602412</t>
  </si>
  <si>
    <t>Курновское</t>
  </si>
  <si>
    <t>34602404</t>
  </si>
  <si>
    <t>Палкинское</t>
  </si>
  <si>
    <t>34602420</t>
  </si>
  <si>
    <t>Просекское</t>
  </si>
  <si>
    <t>34602408</t>
  </si>
  <si>
    <t>Буйский муниципальный район</t>
  </si>
  <si>
    <t>34604000</t>
  </si>
  <si>
    <t>Барановское</t>
  </si>
  <si>
    <t>34604404</t>
  </si>
  <si>
    <t>Центральное</t>
  </si>
  <si>
    <t>34604466</t>
  </si>
  <si>
    <t>городское поселение посёлок Чистые Боры</t>
  </si>
  <si>
    <t>34604159</t>
  </si>
  <si>
    <t>Вохомский муниципальный район</t>
  </si>
  <si>
    <t>34606000</t>
  </si>
  <si>
    <t>Бельковское</t>
  </si>
  <si>
    <t>34606404</t>
  </si>
  <si>
    <t>Воробьевицкое</t>
  </si>
  <si>
    <t>34606408</t>
  </si>
  <si>
    <t>Вохомское</t>
  </si>
  <si>
    <t>34606410</t>
  </si>
  <si>
    <t>Лапшинское</t>
  </si>
  <si>
    <t>34606416</t>
  </si>
  <si>
    <t>Петрецовское</t>
  </si>
  <si>
    <t>34606436</t>
  </si>
  <si>
    <t>Тихоновское</t>
  </si>
  <si>
    <t>34606452</t>
  </si>
  <si>
    <t>Галичский муниципальный район</t>
  </si>
  <si>
    <t>34608000</t>
  </si>
  <si>
    <t>Березовское</t>
  </si>
  <si>
    <t>34608404</t>
  </si>
  <si>
    <t>Дмитриевское</t>
  </si>
  <si>
    <t>34608407</t>
  </si>
  <si>
    <t>Лопаревское</t>
  </si>
  <si>
    <t>34608416</t>
  </si>
  <si>
    <t>Ореховское</t>
  </si>
  <si>
    <t>34608428</t>
  </si>
  <si>
    <t>Степановское</t>
  </si>
  <si>
    <t>34608440</t>
  </si>
  <si>
    <t>Город Нерехта и Нерехтский муниципальный район</t>
  </si>
  <si>
    <t>34626000</t>
  </si>
  <si>
    <t>Ёмсненское</t>
  </si>
  <si>
    <t>34626420</t>
  </si>
  <si>
    <t>Волжское</t>
  </si>
  <si>
    <t>34626410</t>
  </si>
  <si>
    <t>Воскресенское</t>
  </si>
  <si>
    <t>34626412</t>
  </si>
  <si>
    <t>Город Нерехта</t>
  </si>
  <si>
    <t>34626101</t>
  </si>
  <si>
    <t>Пригородное</t>
  </si>
  <si>
    <t>34626450</t>
  </si>
  <si>
    <t>Кадыйский муниципальный район</t>
  </si>
  <si>
    <t>34610000</t>
  </si>
  <si>
    <t>Вёшкинское</t>
  </si>
  <si>
    <t>34610420</t>
  </si>
  <si>
    <t>Екатеринкинское</t>
  </si>
  <si>
    <t>34610408</t>
  </si>
  <si>
    <t>Завражное</t>
  </si>
  <si>
    <t>34610412</t>
  </si>
  <si>
    <t>Паньковское</t>
  </si>
  <si>
    <t>34610432</t>
  </si>
  <si>
    <t>Селищенское</t>
  </si>
  <si>
    <t>34610436</t>
  </si>
  <si>
    <t>Столпинское</t>
  </si>
  <si>
    <t>34610440</t>
  </si>
  <si>
    <t>Чернышевское</t>
  </si>
  <si>
    <t>34610444</t>
  </si>
  <si>
    <t>городское посление поселок Кадый</t>
  </si>
  <si>
    <t>34610151</t>
  </si>
  <si>
    <t>Кологривский муниципальный округ</t>
  </si>
  <si>
    <t>34512000</t>
  </si>
  <si>
    <t>Кологривский муниципальный район</t>
  </si>
  <si>
    <t>34612000</t>
  </si>
  <si>
    <t>Илешевское</t>
  </si>
  <si>
    <t>34612408</t>
  </si>
  <si>
    <t>Ильинское</t>
  </si>
  <si>
    <t>34612412</t>
  </si>
  <si>
    <t>Суховерховское</t>
  </si>
  <si>
    <t>34612428</t>
  </si>
  <si>
    <t>Ужугское</t>
  </si>
  <si>
    <t>34612432</t>
  </si>
  <si>
    <t>городское поселение город Кологрив</t>
  </si>
  <si>
    <t>34612101</t>
  </si>
  <si>
    <t>Костромской муниципальный район</t>
  </si>
  <si>
    <t>34614000</t>
  </si>
  <si>
    <t>Апраксинское</t>
  </si>
  <si>
    <t>34614404</t>
  </si>
  <si>
    <t>Бакшеевское</t>
  </si>
  <si>
    <t>34614408</t>
  </si>
  <si>
    <t>Караваевское</t>
  </si>
  <si>
    <t>34614411</t>
  </si>
  <si>
    <t>Кузнецовское</t>
  </si>
  <si>
    <t>34614416</t>
  </si>
  <si>
    <t>Кузьмищенское</t>
  </si>
  <si>
    <t>34614418</t>
  </si>
  <si>
    <t>Минское</t>
  </si>
  <si>
    <t>34614420</t>
  </si>
  <si>
    <t>Никольское</t>
  </si>
  <si>
    <t>34614424</t>
  </si>
  <si>
    <t>Самсоновское</t>
  </si>
  <si>
    <t>34614428</t>
  </si>
  <si>
    <t>Сандогорское</t>
  </si>
  <si>
    <t>34614432</t>
  </si>
  <si>
    <t>Середняковское</t>
  </si>
  <si>
    <t>34614434</t>
  </si>
  <si>
    <t>Сущевское</t>
  </si>
  <si>
    <t>34614436</t>
  </si>
  <si>
    <t>Чернопенское</t>
  </si>
  <si>
    <t>34614440</t>
  </si>
  <si>
    <t>Шунгенское</t>
  </si>
  <si>
    <t>34614444</t>
  </si>
  <si>
    <t>Красносельский муниципальный район</t>
  </si>
  <si>
    <t>34616000</t>
  </si>
  <si>
    <t>Боровиковское</t>
  </si>
  <si>
    <t>34616404</t>
  </si>
  <si>
    <t>Гридинское</t>
  </si>
  <si>
    <t>34616408</t>
  </si>
  <si>
    <t>Захаровское</t>
  </si>
  <si>
    <t>34616412</t>
  </si>
  <si>
    <t>Подольское</t>
  </si>
  <si>
    <t>34616416</t>
  </si>
  <si>
    <t>Прискоковское</t>
  </si>
  <si>
    <t>34616420</t>
  </si>
  <si>
    <t>Сидоровское</t>
  </si>
  <si>
    <t>34616424</t>
  </si>
  <si>
    <t>Чапаевское</t>
  </si>
  <si>
    <t>34616428</t>
  </si>
  <si>
    <t>Шолоховское</t>
  </si>
  <si>
    <t>34616432</t>
  </si>
  <si>
    <t>городское поселение поселок Красное-на-Волге</t>
  </si>
  <si>
    <t>34616151</t>
  </si>
  <si>
    <t>Макарьевский муниципальный район</t>
  </si>
  <si>
    <t>34618000</t>
  </si>
  <si>
    <t>Горчухинское</t>
  </si>
  <si>
    <t>34618406</t>
  </si>
  <si>
    <t>Нежитинское</t>
  </si>
  <si>
    <t>34618416</t>
  </si>
  <si>
    <t>Николо-Макаровское</t>
  </si>
  <si>
    <t>34618424</t>
  </si>
  <si>
    <t>Тимошинское</t>
  </si>
  <si>
    <t>34618432</t>
  </si>
  <si>
    <t>Унженское</t>
  </si>
  <si>
    <t>34618440</t>
  </si>
  <si>
    <t>Усть-Нейское</t>
  </si>
  <si>
    <t>34618444</t>
  </si>
  <si>
    <t>Шемятинское</t>
  </si>
  <si>
    <t>34618448</t>
  </si>
  <si>
    <t>городское поселение город Макарьев</t>
  </si>
  <si>
    <t>34618101</t>
  </si>
  <si>
    <t>Мантуровский муниципальный район</t>
  </si>
  <si>
    <t>34620000</t>
  </si>
  <si>
    <t>Знаменское</t>
  </si>
  <si>
    <t>34620412</t>
  </si>
  <si>
    <t>Леонтьевское</t>
  </si>
  <si>
    <t>34620420</t>
  </si>
  <si>
    <t>Октябрьское</t>
  </si>
  <si>
    <t>34620423</t>
  </si>
  <si>
    <t>Подвигалихинское</t>
  </si>
  <si>
    <t>34620424</t>
  </si>
  <si>
    <t>Самыловское</t>
  </si>
  <si>
    <t>34620432</t>
  </si>
  <si>
    <t>Межевской муниципальный округ</t>
  </si>
  <si>
    <t>34522000</t>
  </si>
  <si>
    <t>Межевской муниципальный район</t>
  </si>
  <si>
    <t>34622000</t>
  </si>
  <si>
    <t>Георгиевское</t>
  </si>
  <si>
    <t>34622404</t>
  </si>
  <si>
    <t>34622412</t>
  </si>
  <si>
    <t>Родинское</t>
  </si>
  <si>
    <t>34622422</t>
  </si>
  <si>
    <t>Советское</t>
  </si>
  <si>
    <t>34622426</t>
  </si>
  <si>
    <t>Муниципальный район город Нея и Нейский район</t>
  </si>
  <si>
    <t>34624000</t>
  </si>
  <si>
    <t>Вожеровское</t>
  </si>
  <si>
    <t>34624404</t>
  </si>
  <si>
    <t>Еленское</t>
  </si>
  <si>
    <t>34624406</t>
  </si>
  <si>
    <t>Коткишевское</t>
  </si>
  <si>
    <t>34624412</t>
  </si>
  <si>
    <t>Кужбальское</t>
  </si>
  <si>
    <t>34624416</t>
  </si>
  <si>
    <t>Михалевское</t>
  </si>
  <si>
    <t>34624420</t>
  </si>
  <si>
    <t>Номженское</t>
  </si>
  <si>
    <t>34624424</t>
  </si>
  <si>
    <t>Солтановское</t>
  </si>
  <si>
    <t>34624432</t>
  </si>
  <si>
    <t>Тотомицкое</t>
  </si>
  <si>
    <t>34624436</t>
  </si>
  <si>
    <t>городское посление город Нея</t>
  </si>
  <si>
    <t>34624101</t>
  </si>
  <si>
    <t>Нейский муниципальный округ</t>
  </si>
  <si>
    <t>34524000</t>
  </si>
  <si>
    <t>Октябрьский муниципальный район</t>
  </si>
  <si>
    <t>34628000</t>
  </si>
  <si>
    <t>Власовское</t>
  </si>
  <si>
    <t>34628404</t>
  </si>
  <si>
    <t>Луптюгское</t>
  </si>
  <si>
    <t>34628412</t>
  </si>
  <si>
    <t>Новинское</t>
  </si>
  <si>
    <t>34628414</t>
  </si>
  <si>
    <t>Покровское</t>
  </si>
  <si>
    <t>34628416</t>
  </si>
  <si>
    <t>Соловецкое</t>
  </si>
  <si>
    <t>34628424</t>
  </si>
  <si>
    <t>Островский муниципальный район</t>
  </si>
  <si>
    <t>34630000</t>
  </si>
  <si>
    <t>Адищевское</t>
  </si>
  <si>
    <t>34630404</t>
  </si>
  <si>
    <t>Александровское</t>
  </si>
  <si>
    <t>34630406</t>
  </si>
  <si>
    <t>Игодовское</t>
  </si>
  <si>
    <t>34630420</t>
  </si>
  <si>
    <t>Клеванцовское</t>
  </si>
  <si>
    <t>34630424</t>
  </si>
  <si>
    <t>Островское</t>
  </si>
  <si>
    <t>34630432</t>
  </si>
  <si>
    <t>Островское (Центральное)</t>
  </si>
  <si>
    <t>34630438</t>
  </si>
  <si>
    <t>Павинский муниципальный район</t>
  </si>
  <si>
    <t>34632000</t>
  </si>
  <si>
    <t>Крутогорское</t>
  </si>
  <si>
    <t>34632406</t>
  </si>
  <si>
    <t>Леденгское</t>
  </si>
  <si>
    <t>34632408</t>
  </si>
  <si>
    <t>Павинское</t>
  </si>
  <si>
    <t>34632416</t>
  </si>
  <si>
    <t>Петропавловское</t>
  </si>
  <si>
    <t>34632420</t>
  </si>
  <si>
    <t>Парфеньевский муниципальный округ</t>
  </si>
  <si>
    <t>34534000</t>
  </si>
  <si>
    <t>Парфеньевский муниципальный район</t>
  </si>
  <si>
    <t>34634000</t>
  </si>
  <si>
    <t>Матвеевское</t>
  </si>
  <si>
    <t>34634424</t>
  </si>
  <si>
    <t>Николо-Поломское</t>
  </si>
  <si>
    <t>34634420</t>
  </si>
  <si>
    <t>Парфеньевское</t>
  </si>
  <si>
    <t>34634428</t>
  </si>
  <si>
    <t>Потрусовское</t>
  </si>
  <si>
    <t>34634432</t>
  </si>
  <si>
    <t>Поназыревский муниципальный округ</t>
  </si>
  <si>
    <t>34536000</t>
  </si>
  <si>
    <t>Поназыревский муниципальный район</t>
  </si>
  <si>
    <t>34636000</t>
  </si>
  <si>
    <t>Полдневицкое</t>
  </si>
  <si>
    <t>34636418</t>
  </si>
  <si>
    <t>Хмелевское</t>
  </si>
  <si>
    <t>34636424</t>
  </si>
  <si>
    <t>Якшангское</t>
  </si>
  <si>
    <t>34636432</t>
  </si>
  <si>
    <t>городское поселение посёлок Поназырево</t>
  </si>
  <si>
    <t>34636151</t>
  </si>
  <si>
    <t>Пыщугский муниципальный округ</t>
  </si>
  <si>
    <t>34538000</t>
  </si>
  <si>
    <t>Пыщугский муниципальный район</t>
  </si>
  <si>
    <t>34638000</t>
  </si>
  <si>
    <t>Верхнеспасское</t>
  </si>
  <si>
    <t>34638404</t>
  </si>
  <si>
    <t>Головинское</t>
  </si>
  <si>
    <t>34638412</t>
  </si>
  <si>
    <t>Носковское</t>
  </si>
  <si>
    <t>34638424</t>
  </si>
  <si>
    <t>Пыщугское</t>
  </si>
  <si>
    <t>34638428</t>
  </si>
  <si>
    <t>Солигаличский муниципальный район</t>
  </si>
  <si>
    <t>34640000</t>
  </si>
  <si>
    <t>Бурдуковское</t>
  </si>
  <si>
    <t>34640404</t>
  </si>
  <si>
    <t>Васильевское</t>
  </si>
  <si>
    <t>34640408</t>
  </si>
  <si>
    <t>Корцовское</t>
  </si>
  <si>
    <t>34640424</t>
  </si>
  <si>
    <t>Куземинское</t>
  </si>
  <si>
    <t>34640428</t>
  </si>
  <si>
    <t>Лосевское</t>
  </si>
  <si>
    <t>34640432</t>
  </si>
  <si>
    <t>Первомайское</t>
  </si>
  <si>
    <t>34640436</t>
  </si>
  <si>
    <t>Солигаличское</t>
  </si>
  <si>
    <t>34640440</t>
  </si>
  <si>
    <t>городское поселение город Солигалич</t>
  </si>
  <si>
    <t>34640101</t>
  </si>
  <si>
    <t>Судиславский муниципальный район</t>
  </si>
  <si>
    <t>34642000</t>
  </si>
  <si>
    <t>Воронское</t>
  </si>
  <si>
    <t>34642408</t>
  </si>
  <si>
    <t>Расловское</t>
  </si>
  <si>
    <t>34642424</t>
  </si>
  <si>
    <t>Судиславское</t>
  </si>
  <si>
    <t>34642432</t>
  </si>
  <si>
    <t>городское поселение посёлок Судиславль</t>
  </si>
  <si>
    <t>34642151</t>
  </si>
  <si>
    <t>Сусанинский муниципальный район</t>
  </si>
  <si>
    <t>34644000</t>
  </si>
  <si>
    <t>Андреевское</t>
  </si>
  <si>
    <t>34644404</t>
  </si>
  <si>
    <t>Буяковское</t>
  </si>
  <si>
    <t>34644408</t>
  </si>
  <si>
    <t>Северное</t>
  </si>
  <si>
    <t>34644428</t>
  </si>
  <si>
    <t>Сокиринское</t>
  </si>
  <si>
    <t>34644436</t>
  </si>
  <si>
    <t>Сумароковское</t>
  </si>
  <si>
    <t>34644432</t>
  </si>
  <si>
    <t>Ченцовское</t>
  </si>
  <si>
    <t>34644440</t>
  </si>
  <si>
    <t>городское поселение посёлок Сусанино</t>
  </si>
  <si>
    <t>34644151</t>
  </si>
  <si>
    <t>Чухломский муниципальный район</t>
  </si>
  <si>
    <t>34646000</t>
  </si>
  <si>
    <t>Ножкинское</t>
  </si>
  <si>
    <t>34646420</t>
  </si>
  <si>
    <t>Панкратовское</t>
  </si>
  <si>
    <t>34646444</t>
  </si>
  <si>
    <t>Петровское</t>
  </si>
  <si>
    <t>34646424</t>
  </si>
  <si>
    <t>Повалихинское</t>
  </si>
  <si>
    <t>34646428</t>
  </si>
  <si>
    <t>Судайское</t>
  </si>
  <si>
    <t>34646436</t>
  </si>
  <si>
    <t>Чухломское</t>
  </si>
  <si>
    <t>34646452</t>
  </si>
  <si>
    <t>Шартановское</t>
  </si>
  <si>
    <t>34646456</t>
  </si>
  <si>
    <t>городское поселение город Чухлома</t>
  </si>
  <si>
    <t>34646101</t>
  </si>
  <si>
    <t>Шарьинский муниципальный район</t>
  </si>
  <si>
    <t>34648000</t>
  </si>
  <si>
    <t>Варакинское</t>
  </si>
  <si>
    <t>34648403</t>
  </si>
  <si>
    <t>34648404</t>
  </si>
  <si>
    <t>Заболотское</t>
  </si>
  <si>
    <t>34648408</t>
  </si>
  <si>
    <t>Зебляковское</t>
  </si>
  <si>
    <t>34648410</t>
  </si>
  <si>
    <t>Ивановское</t>
  </si>
  <si>
    <t>34648412</t>
  </si>
  <si>
    <t>Конёвское</t>
  </si>
  <si>
    <t>34648420</t>
  </si>
  <si>
    <t>Одоевское</t>
  </si>
  <si>
    <t>34648436</t>
  </si>
  <si>
    <t>Троицкое</t>
  </si>
  <si>
    <t>34648452</t>
  </si>
  <si>
    <t>Шангское</t>
  </si>
  <si>
    <t>34648456</t>
  </si>
  <si>
    <t>Шекшемское</t>
  </si>
  <si>
    <t>34648457</t>
  </si>
  <si>
    <t>городской округ город Буй</t>
  </si>
  <si>
    <t>34705000</t>
  </si>
  <si>
    <t>городской округ город Волгореченск</t>
  </si>
  <si>
    <t>34706000</t>
  </si>
  <si>
    <t>городской округ город Галич</t>
  </si>
  <si>
    <t>34708000</t>
  </si>
  <si>
    <t>городской округ город Кострома</t>
  </si>
  <si>
    <t>34701000</t>
  </si>
  <si>
    <t>городской округ город Мантурово</t>
  </si>
  <si>
    <t>34714000</t>
  </si>
  <si>
    <t>городской округ город Шарья</t>
  </si>
  <si>
    <t>34730000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</si>
  <si>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</si>
  <si>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</si>
  <si>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</si>
  <si>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</si>
  <si>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</si>
  <si>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</si>
  <si>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</si>
  <si>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</si>
  <si>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</si>
  <si>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</si>
  <si>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</si>
  <si>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</si>
  <si>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31.12.2027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</si>
  <si>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</si>
  <si>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</si>
  <si>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</si>
  <si>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</si>
  <si>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</si>
  <si>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</si>
  <si>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</si>
  <si>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</si>
  <si>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2593</t>
  </si>
  <si>
    <t>30920049</t>
  </si>
  <si>
    <t>АНО "Санаторий имени Ивана Сусанина"</t>
  </si>
  <si>
    <t>4415008283</t>
  </si>
  <si>
    <t>441501001</t>
  </si>
  <si>
    <t>16-03-2017 00:00:00</t>
  </si>
  <si>
    <t>26560525</t>
  </si>
  <si>
    <t>АО "ГУ ЖКХ"</t>
  </si>
  <si>
    <t>5116000922</t>
  </si>
  <si>
    <t>511601001</t>
  </si>
  <si>
    <t>13-05-2009 00:00:00</t>
  </si>
  <si>
    <t>31029967</t>
  </si>
  <si>
    <t>АО "Коммунальные сети" г.п.п. Чистые Боры</t>
  </si>
  <si>
    <t>4409005252</t>
  </si>
  <si>
    <t>440901001</t>
  </si>
  <si>
    <t>01-12-2017 00:00:00</t>
  </si>
  <si>
    <t>28828969</t>
  </si>
  <si>
    <t>АО "Костромской завод автокомпонентов"</t>
  </si>
  <si>
    <t>4401111481</t>
  </si>
  <si>
    <t>440101001</t>
  </si>
  <si>
    <t>21-10-2014 00:00:00</t>
  </si>
  <si>
    <t>26853395</t>
  </si>
  <si>
    <t>АО "РСП ТПК КГРЭС"</t>
  </si>
  <si>
    <t>4431002987</t>
  </si>
  <si>
    <t>443101001</t>
  </si>
  <si>
    <t>27167898</t>
  </si>
  <si>
    <t>АО фирма "Агротекс-ЖБИ"</t>
  </si>
  <si>
    <t>4401005349</t>
  </si>
  <si>
    <t>24-11-1993 00:00:00</t>
  </si>
  <si>
    <t>30434293</t>
  </si>
  <si>
    <t>ЗАО "ДО МЖК Бутово"</t>
  </si>
  <si>
    <t>7726020338</t>
  </si>
  <si>
    <t>772601001</t>
  </si>
  <si>
    <t>17-12-2002 00:00:00</t>
  </si>
  <si>
    <t>28812359</t>
  </si>
  <si>
    <t>ЗАО "Лунево"</t>
  </si>
  <si>
    <t>4414009580</t>
  </si>
  <si>
    <t>441401001</t>
  </si>
  <si>
    <t>07-07-2003 00:00:00</t>
  </si>
  <si>
    <t>26357308</t>
  </si>
  <si>
    <t>ЗАО "Экохиммаш"</t>
  </si>
  <si>
    <t>4402000209</t>
  </si>
  <si>
    <t>440201001</t>
  </si>
  <si>
    <t>26760990</t>
  </si>
  <si>
    <t>ИП Горохов С.Ж.</t>
  </si>
  <si>
    <t>440101211808</t>
  </si>
  <si>
    <t>отсутствует</t>
  </si>
  <si>
    <t>13-10-2004 00:00:00</t>
  </si>
  <si>
    <t>31312908</t>
  </si>
  <si>
    <t>ИП Рожков В.В.</t>
  </si>
  <si>
    <t>441200154038</t>
  </si>
  <si>
    <t>31056794</t>
  </si>
  <si>
    <t>ИП Румянцева С.В.</t>
  </si>
  <si>
    <t>440106927232</t>
  </si>
  <si>
    <t>24-07-2013 00:00:00</t>
  </si>
  <si>
    <t>30859188</t>
  </si>
  <si>
    <t>ИП Скидоненко В.А.</t>
  </si>
  <si>
    <t>441000813276</t>
  </si>
  <si>
    <t>04-10-2016 00:00:00</t>
  </si>
  <si>
    <t>26765955</t>
  </si>
  <si>
    <t>Колхоз им.Ленина</t>
  </si>
  <si>
    <t>4415000340</t>
  </si>
  <si>
    <t>26771738</t>
  </si>
  <si>
    <t>ЛПУ "Санаторий "Колос"</t>
  </si>
  <si>
    <t>4414000884</t>
  </si>
  <si>
    <t>25-01-1994 00:00:00</t>
  </si>
  <si>
    <t>26357352</t>
  </si>
  <si>
    <t>ЛПУ "Санаторий Волга"</t>
  </si>
  <si>
    <t>4414000362</t>
  </si>
  <si>
    <t>26357402</t>
  </si>
  <si>
    <t>ЛПУ "Санаторий для лечения родителей с детьми "Костромской"</t>
  </si>
  <si>
    <t>4441002489</t>
  </si>
  <si>
    <t>31624540</t>
  </si>
  <si>
    <t>МКП "Вохмаводоканал"</t>
  </si>
  <si>
    <t>4400009703</t>
  </si>
  <si>
    <t>440001001</t>
  </si>
  <si>
    <t>11-08-2022 00:00:00</t>
  </si>
  <si>
    <t>31528842</t>
  </si>
  <si>
    <t>МКП "ЖКХ Сусанинского района"</t>
  </si>
  <si>
    <t>4400005579</t>
  </si>
  <si>
    <t>18-11-2021 00:00:00</t>
  </si>
  <si>
    <t>31470988</t>
  </si>
  <si>
    <t>МКП "ЖКХ"</t>
  </si>
  <si>
    <t>4436000214</t>
  </si>
  <si>
    <t>443601001</t>
  </si>
  <si>
    <t>08-10-2020 00:00:00</t>
  </si>
  <si>
    <t>31342708</t>
  </si>
  <si>
    <t>МКП "Коммунсервис"</t>
  </si>
  <si>
    <t>4418002480</t>
  </si>
  <si>
    <t>441801001</t>
  </si>
  <si>
    <t>06-08-2019 00:00:00</t>
  </si>
  <si>
    <t>31442358</t>
  </si>
  <si>
    <t>МКП "ПыщугСервис"</t>
  </si>
  <si>
    <t>4436000158</t>
  </si>
  <si>
    <t>16-06-2020 00:00:00</t>
  </si>
  <si>
    <t>31228575</t>
  </si>
  <si>
    <t>МКУП "Водотеплоресурс" Галичского р-на</t>
  </si>
  <si>
    <t>4403006764</t>
  </si>
  <si>
    <t>440301001</t>
  </si>
  <si>
    <t>10-12-2018 00:00:00</t>
  </si>
  <si>
    <t>31349469</t>
  </si>
  <si>
    <t>МКУП "ГорХоз"</t>
  </si>
  <si>
    <t>4426003706</t>
  </si>
  <si>
    <t>442601001</t>
  </si>
  <si>
    <t>02-09-2019 00:00:00</t>
  </si>
  <si>
    <t>31209373</t>
  </si>
  <si>
    <t>МКУП "Коммунальные системы"  Павинского р-на</t>
  </si>
  <si>
    <t>4422002388</t>
  </si>
  <si>
    <t>442201001</t>
  </si>
  <si>
    <t>17-10-2018 00:00:00</t>
  </si>
  <si>
    <t>31007038</t>
  </si>
  <si>
    <t>МКУП "Коммунальные системы" Мантурово</t>
  </si>
  <si>
    <t>4404005386</t>
  </si>
  <si>
    <t>440401001</t>
  </si>
  <si>
    <t>18-12-2017 00:00:00</t>
  </si>
  <si>
    <t>31163713</t>
  </si>
  <si>
    <t>МКУП "Коммунсервис" Шарьинского р-на</t>
  </si>
  <si>
    <t>4430003480</t>
  </si>
  <si>
    <t>443001001</t>
  </si>
  <si>
    <t>09-07-2018 00:00:00</t>
  </si>
  <si>
    <t>31337927</t>
  </si>
  <si>
    <t>МКУП "Поназыревское ЖКХ"</t>
  </si>
  <si>
    <t>4424002810</t>
  </si>
  <si>
    <t>442401001</t>
  </si>
  <si>
    <t>16-07-2019 00:00:00</t>
  </si>
  <si>
    <t>31401024</t>
  </si>
  <si>
    <t>МП "Сервисбыт"</t>
  </si>
  <si>
    <t>4416000262</t>
  </si>
  <si>
    <t>441601001</t>
  </si>
  <si>
    <t>27-02-2020 00:00:00</t>
  </si>
  <si>
    <t>31598147</t>
  </si>
  <si>
    <t>МП УК "Жилкомсервис" г. Буя</t>
  </si>
  <si>
    <t>4402006835</t>
  </si>
  <si>
    <t>440102001</t>
  </si>
  <si>
    <t>24-07-2006 00:00:00</t>
  </si>
  <si>
    <t>26372985</t>
  </si>
  <si>
    <t>МУП "ЖКХ Воронье"</t>
  </si>
  <si>
    <t>4427004251</t>
  </si>
  <si>
    <t>442701001</t>
  </si>
  <si>
    <t>26372983</t>
  </si>
  <si>
    <t>МУП "ЖКХ Раслово"</t>
  </si>
  <si>
    <t>4427004220</t>
  </si>
  <si>
    <t>26357359</t>
  </si>
  <si>
    <t>МУП "Ильинское"</t>
  </si>
  <si>
    <t>4414012199</t>
  </si>
  <si>
    <t>26357356</t>
  </si>
  <si>
    <t>МУП "Коммунсервис" Костромского района</t>
  </si>
  <si>
    <t>4414010201</t>
  </si>
  <si>
    <t>26372984</t>
  </si>
  <si>
    <t>МУП "Коммунсервис" Судиславского сельского поселения</t>
  </si>
  <si>
    <t>4427004244</t>
  </si>
  <si>
    <t>28534221</t>
  </si>
  <si>
    <t>МУП "Красноетеплоэнерго"</t>
  </si>
  <si>
    <t>4415004916</t>
  </si>
  <si>
    <t>15-09-2005 00:00:00</t>
  </si>
  <si>
    <t>26372944</t>
  </si>
  <si>
    <t>МУП "Макарьевское КХ"</t>
  </si>
  <si>
    <t>4416003418</t>
  </si>
  <si>
    <t>26766749</t>
  </si>
  <si>
    <t>МУП "Нейское предприятие по благоустройству"</t>
  </si>
  <si>
    <t>4406004250</t>
  </si>
  <si>
    <t>440601001</t>
  </si>
  <si>
    <t>26357373</t>
  </si>
  <si>
    <t>МУП "Покровское"</t>
  </si>
  <si>
    <t>4420001614</t>
  </si>
  <si>
    <t>442001001</t>
  </si>
  <si>
    <t>28453399</t>
  </si>
  <si>
    <t>МУП "Пригородное ЖКХ"</t>
  </si>
  <si>
    <t>4405004177</t>
  </si>
  <si>
    <t>440501001</t>
  </si>
  <si>
    <t>22-08-2013 00:00:00</t>
  </si>
  <si>
    <t>26372978</t>
  </si>
  <si>
    <t>МУП "Райводоканал" Солигаличского муниципального района</t>
  </si>
  <si>
    <t>4426002621</t>
  </si>
  <si>
    <t>31097319</t>
  </si>
  <si>
    <t>МУП "Судиславль-Водоканал"</t>
  </si>
  <si>
    <t>4427002416</t>
  </si>
  <si>
    <t>07-05-2018 00:00:00</t>
  </si>
  <si>
    <t>26372982</t>
  </si>
  <si>
    <t>МУП "Судиславское ЖКХ"</t>
  </si>
  <si>
    <t>4427004212</t>
  </si>
  <si>
    <t>26372902</t>
  </si>
  <si>
    <t>МУП "ТВТ"</t>
  </si>
  <si>
    <t>4405006858</t>
  </si>
  <si>
    <t>26516069</t>
  </si>
  <si>
    <t>МУП "Тепловик"</t>
  </si>
  <si>
    <t>4421005900</t>
  </si>
  <si>
    <t>442101001</t>
  </si>
  <si>
    <t>18-06-2009 00:00:00</t>
  </si>
  <si>
    <t>26357329</t>
  </si>
  <si>
    <t>МУП "Теплоэнерго"</t>
  </si>
  <si>
    <t>4408003380</t>
  </si>
  <si>
    <t>440801001</t>
  </si>
  <si>
    <t>28814732</t>
  </si>
  <si>
    <t>МУП "Шарьинская ТЭЦ"</t>
  </si>
  <si>
    <t>4407013040</t>
  </si>
  <si>
    <t>440701001</t>
  </si>
  <si>
    <t>16-06-2014 00:00:00</t>
  </si>
  <si>
    <t>28953910</t>
  </si>
  <si>
    <t>МУП ГП ПОС. КРАСНОЕ-НА-ВОЛГЕ "ЧИСТАЯ ВОДА"</t>
  </si>
  <si>
    <t>4415002362</t>
  </si>
  <si>
    <t>01-02-2013 00:00:00</t>
  </si>
  <si>
    <t>26849244</t>
  </si>
  <si>
    <t>МУП ЖКХ "Вохомское"</t>
  </si>
  <si>
    <t>4410044062</t>
  </si>
  <si>
    <t>441001001</t>
  </si>
  <si>
    <t>28257144</t>
  </si>
  <si>
    <t>МУП ЖКХ "Комфорт"</t>
  </si>
  <si>
    <t>4410044560</t>
  </si>
  <si>
    <t>05-03-2013 00:00:00</t>
  </si>
  <si>
    <t>27945220</t>
  </si>
  <si>
    <t>МУП ЖКХ "Талицкое"</t>
  </si>
  <si>
    <t>4410044520</t>
  </si>
  <si>
    <t>08-10-2012 00:00:00</t>
  </si>
  <si>
    <t>28274065</t>
  </si>
  <si>
    <t>МУП ЖКХ Буйского района</t>
  </si>
  <si>
    <t>4409000790</t>
  </si>
  <si>
    <t>10-07-2013 00:00:00</t>
  </si>
  <si>
    <t>31341793</t>
  </si>
  <si>
    <t>МУП РКС</t>
  </si>
  <si>
    <t>4427002543</t>
  </si>
  <si>
    <t>442700001</t>
  </si>
  <si>
    <t>31-07-2019 00:00:00</t>
  </si>
  <si>
    <t>26357348</t>
  </si>
  <si>
    <t>МУП администрации городского поселения г. Кологрив "Коммунсервис"</t>
  </si>
  <si>
    <t>4413002381</t>
  </si>
  <si>
    <t>441301001</t>
  </si>
  <si>
    <t>26510940</t>
  </si>
  <si>
    <t>МУП г. Костромы "Костромагорводоканал"</t>
  </si>
  <si>
    <t>4401000622</t>
  </si>
  <si>
    <t>22-10-1992 00:00:00</t>
  </si>
  <si>
    <t>26357314</t>
  </si>
  <si>
    <t>НАО "СВЕЗА Мантурово"</t>
  </si>
  <si>
    <t>4404000349</t>
  </si>
  <si>
    <t>26761801</t>
  </si>
  <si>
    <t>ОГБУ "Островский психоневрологический интернат"</t>
  </si>
  <si>
    <t>4421003371</t>
  </si>
  <si>
    <t>30391353</t>
  </si>
  <si>
    <t>ООО "Благоустройство города"</t>
  </si>
  <si>
    <t>4403006267</t>
  </si>
  <si>
    <t>15-10-2014 00:00:00</t>
  </si>
  <si>
    <t>28799237</t>
  </si>
  <si>
    <t>ООО "Буйская сельхозтехника" г. Буй</t>
  </si>
  <si>
    <t>4402003626</t>
  </si>
  <si>
    <t>30-07-2014 00:00:00</t>
  </si>
  <si>
    <t>31337904</t>
  </si>
  <si>
    <t>ООО "ВОДОКАНАЛСЕРВИС"</t>
  </si>
  <si>
    <t>4437000263</t>
  </si>
  <si>
    <t>443701001</t>
  </si>
  <si>
    <t>24-05-2018 00:00:00</t>
  </si>
  <si>
    <t>31061031</t>
  </si>
  <si>
    <t>ООО "ВОДОКАНАЛСЕРВИС" п. Чистые Боры</t>
  </si>
  <si>
    <t>4415008413</t>
  </si>
  <si>
    <t>23-11-2017 00:00:00</t>
  </si>
  <si>
    <t>31237698</t>
  </si>
  <si>
    <t>ООО "Водоканал ТС"</t>
  </si>
  <si>
    <t>4401189488</t>
  </si>
  <si>
    <t>04-12-2018 00:00:00</t>
  </si>
  <si>
    <t>26372937</t>
  </si>
  <si>
    <t>ООО "Водоканал" Кадыйского района</t>
  </si>
  <si>
    <t>4412003632</t>
  </si>
  <si>
    <t>441201001</t>
  </si>
  <si>
    <t>26640293</t>
  </si>
  <si>
    <t>ООО "Водоканалсервис"</t>
  </si>
  <si>
    <t>4401095293</t>
  </si>
  <si>
    <t>26768267</t>
  </si>
  <si>
    <t>ООО "Водоресурс"</t>
  </si>
  <si>
    <t>4428003613</t>
  </si>
  <si>
    <t>442801001</t>
  </si>
  <si>
    <t>31398212</t>
  </si>
  <si>
    <t>ООО "Водоснабжение"</t>
  </si>
  <si>
    <t>4437000376</t>
  </si>
  <si>
    <t>28-01-2020 00:00:00</t>
  </si>
  <si>
    <t>30983338</t>
  </si>
  <si>
    <t>ООО "Вохма-Сервис"</t>
  </si>
  <si>
    <t>4410002464</t>
  </si>
  <si>
    <t>30426902</t>
  </si>
  <si>
    <t>ООО "Гарант-Строй"</t>
  </si>
  <si>
    <t>4407008755</t>
  </si>
  <si>
    <t>15-11-2007 00:00:00</t>
  </si>
  <si>
    <t>28503482</t>
  </si>
  <si>
    <t>ООО "Дом Ильичёвых"</t>
  </si>
  <si>
    <t>4429001513</t>
  </si>
  <si>
    <t>442901001</t>
  </si>
  <si>
    <t>04-04-2014 00:00:00</t>
  </si>
  <si>
    <t>26373003</t>
  </si>
  <si>
    <t>ООО "Зеблякиремсервис"</t>
  </si>
  <si>
    <t>4430003138</t>
  </si>
  <si>
    <t>30939590</t>
  </si>
  <si>
    <t>ООО "Земком"</t>
  </si>
  <si>
    <t>4408003083</t>
  </si>
  <si>
    <t>16-06-2003 00:00:00</t>
  </si>
  <si>
    <t>28951151</t>
  </si>
  <si>
    <t>ООО "Исток"</t>
  </si>
  <si>
    <t>4405003600</t>
  </si>
  <si>
    <t>23-10-2012 00:00:00</t>
  </si>
  <si>
    <t>30895727</t>
  </si>
  <si>
    <t>ООО "КОСТРОМСКОЙ КРАХМАЛО-ПАТОЧНЫЙ ЗАВОД"</t>
  </si>
  <si>
    <t>4401163232</t>
  </si>
  <si>
    <t>02-07-2015 00:00:00</t>
  </si>
  <si>
    <t>28422211</t>
  </si>
  <si>
    <t>ООО "КФК Водоканал"</t>
  </si>
  <si>
    <t>4401140901</t>
  </si>
  <si>
    <t>18-10-2013 00:00:00</t>
  </si>
  <si>
    <t>30943172</t>
  </si>
  <si>
    <t>ООО "КХ г. Макарьев"</t>
  </si>
  <si>
    <t>4416004796</t>
  </si>
  <si>
    <t>14-07-2017 00:00:00</t>
  </si>
  <si>
    <t>28965909</t>
  </si>
  <si>
    <t>ООО "Коммунальные системы"</t>
  </si>
  <si>
    <t>4401161193</t>
  </si>
  <si>
    <t>21-04-2015 00:00:00</t>
  </si>
  <si>
    <t>30853534</t>
  </si>
  <si>
    <t>ООО "Коммунсервис" Павинского района</t>
  </si>
  <si>
    <t>4422000253</t>
  </si>
  <si>
    <t>31-10-2016 00:00:00</t>
  </si>
  <si>
    <t>27507699</t>
  </si>
  <si>
    <t>ООО "КостромаТеплоРемонт"</t>
  </si>
  <si>
    <t>4401053335</t>
  </si>
  <si>
    <t>28966102</t>
  </si>
  <si>
    <t>ООО "Костромская генерация"</t>
  </si>
  <si>
    <t>4401158338</t>
  </si>
  <si>
    <t>30344031</t>
  </si>
  <si>
    <t>ООО "Продарснаб"</t>
  </si>
  <si>
    <t>4401134633</t>
  </si>
  <si>
    <t>04-07-2012 00:00:00</t>
  </si>
  <si>
    <t>31077861</t>
  </si>
  <si>
    <t>ООО "Судиславская организация ВКХ"</t>
  </si>
  <si>
    <t>4427000507</t>
  </si>
  <si>
    <t>20-10-2017 00:00:00</t>
  </si>
  <si>
    <t>27402560</t>
  </si>
  <si>
    <t>ООО "Тепловодоканал"</t>
  </si>
  <si>
    <t>4402007902</t>
  </si>
  <si>
    <t>26516086</t>
  </si>
  <si>
    <t>ООО "Теплогазсервис"</t>
  </si>
  <si>
    <t>4415006543</t>
  </si>
  <si>
    <t>30476835</t>
  </si>
  <si>
    <t>ООО "Теплосервис"</t>
  </si>
  <si>
    <t>4404003692</t>
  </si>
  <si>
    <t>440404001</t>
  </si>
  <si>
    <t>29648501</t>
  </si>
  <si>
    <t>ООО "Теплоснабжающее предприятие"</t>
  </si>
  <si>
    <t>4412003819</t>
  </si>
  <si>
    <t>23-06-2015 00:00:00</t>
  </si>
  <si>
    <t>30917244</t>
  </si>
  <si>
    <t>ООО "Технологии ЖКХ"</t>
  </si>
  <si>
    <t>4414015810</t>
  </si>
  <si>
    <t>01-03-2017 00:00:00</t>
  </si>
  <si>
    <t>28511602</t>
  </si>
  <si>
    <t>ООО "Управляющая компания КаРус-Траст"</t>
  </si>
  <si>
    <t>7722653869</t>
  </si>
  <si>
    <t>772201001</t>
  </si>
  <si>
    <t>24-09-2008 00:00:00</t>
  </si>
  <si>
    <t>30934948</t>
  </si>
  <si>
    <t>ООО "Шунгенское"</t>
  </si>
  <si>
    <t>4414015954</t>
  </si>
  <si>
    <t>01-07-2017 00:00:00</t>
  </si>
  <si>
    <t>26651354</t>
  </si>
  <si>
    <t>ООО Пансионат с лечением "Сосновый бор"</t>
  </si>
  <si>
    <t>4401022866</t>
  </si>
  <si>
    <t>26324372</t>
  </si>
  <si>
    <t>ПАО "ТГК-2"</t>
  </si>
  <si>
    <t>7606053324</t>
  </si>
  <si>
    <t>440132002</t>
  </si>
  <si>
    <t>01-07-2006 00:00:00</t>
  </si>
  <si>
    <t>28821360</t>
  </si>
  <si>
    <t>ПК-колхоз "Сумароковский"</t>
  </si>
  <si>
    <t>4428002190</t>
  </si>
  <si>
    <t>30-06-1999 00:00:00</t>
  </si>
  <si>
    <t>28497147</t>
  </si>
  <si>
    <t>СПК "Афанасовский"</t>
  </si>
  <si>
    <t>4415003278</t>
  </si>
  <si>
    <t>14-03-2014 00:00:00</t>
  </si>
  <si>
    <t>26758297</t>
  </si>
  <si>
    <t>СПК "Большевик"</t>
  </si>
  <si>
    <t>4410000139</t>
  </si>
  <si>
    <t>26765952</t>
  </si>
  <si>
    <t>СПК "Заволжье"</t>
  </si>
  <si>
    <t>4415003207</t>
  </si>
  <si>
    <t>26758356</t>
  </si>
  <si>
    <t>СПК "Заря"</t>
  </si>
  <si>
    <t>4410000097</t>
  </si>
  <si>
    <t>28546691</t>
  </si>
  <si>
    <t>СПК "Лапшино"</t>
  </si>
  <si>
    <t>4410044584</t>
  </si>
  <si>
    <t>20-05-2014 00:00:00</t>
  </si>
  <si>
    <t>31021752</t>
  </si>
  <si>
    <t>СПК "Маручата"</t>
  </si>
  <si>
    <t>4410002418</t>
  </si>
  <si>
    <t>03-04-2017 00:00:00</t>
  </si>
  <si>
    <t>26372956</t>
  </si>
  <si>
    <t>СПК "Мир"</t>
  </si>
  <si>
    <t>4419000119</t>
  </si>
  <si>
    <t>26372965</t>
  </si>
  <si>
    <t>4420000152</t>
  </si>
  <si>
    <t>27662260</t>
  </si>
  <si>
    <t>СПК "Нива"</t>
  </si>
  <si>
    <t>4420001340</t>
  </si>
  <si>
    <t>01-03-2012 00:00:00</t>
  </si>
  <si>
    <t>28447014</t>
  </si>
  <si>
    <t>СПК "Свобода"</t>
  </si>
  <si>
    <t>4417001438</t>
  </si>
  <si>
    <t>441701001</t>
  </si>
  <si>
    <t>01-11-2013 00:00:00</t>
  </si>
  <si>
    <t>30903596</t>
  </si>
  <si>
    <t>СПК "Семеновское"</t>
  </si>
  <si>
    <t>4410001157</t>
  </si>
  <si>
    <t>23-05-2016 00:00:00</t>
  </si>
  <si>
    <t>26760912</t>
  </si>
  <si>
    <t>СПК "Трудовик"</t>
  </si>
  <si>
    <t>4427003459</t>
  </si>
  <si>
    <t>26758360</t>
  </si>
  <si>
    <t>СПК «Маручатский»</t>
  </si>
  <si>
    <t>4410000107</t>
  </si>
  <si>
    <t>28446861</t>
  </si>
  <si>
    <t>СПК им. Ленина</t>
  </si>
  <si>
    <t>4419000091</t>
  </si>
  <si>
    <t>11-09-2013 00:00:00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</si>
  <si>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</si>
  <si>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</si>
  <si>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</si>
  <si>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</si>
  <si>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26357353</t>
  </si>
  <si>
    <t>ФГБОУ ВО "Костромская ГСХА"</t>
  </si>
  <si>
    <t>4414001246</t>
  </si>
  <si>
    <t>31299439</t>
  </si>
  <si>
    <t>ФГБПОУ "Орловское СУВУ"</t>
  </si>
  <si>
    <t>4336000820</t>
  </si>
  <si>
    <t>433601001</t>
  </si>
  <si>
    <t>25-10-2002 00:00:00</t>
  </si>
  <si>
    <t>30903763</t>
  </si>
  <si>
    <t>ФГБУ "ЦЖКУ" МИНОБОРОНЫ РОССИИ</t>
  </si>
  <si>
    <t>7729314745</t>
  </si>
  <si>
    <t>770101001</t>
  </si>
  <si>
    <t>26357374</t>
  </si>
  <si>
    <t>ЧУ "Санаторий "Щелыково" СТД РФ"</t>
  </si>
  <si>
    <t>4421001776</t>
  </si>
  <si>
    <t>29-11-2002 00:00:00</t>
  </si>
  <si>
    <t>26324371</t>
  </si>
  <si>
    <t>филиал "Костромская ГРЭС" АО "Интер РАО-Электрогенерация"</t>
  </si>
  <si>
    <t>7704784450</t>
  </si>
  <si>
    <t>443143001</t>
  </si>
  <si>
    <t>VS</t>
  </si>
  <si>
    <t>Департамент государственного регулирования цен и тарифов Костромской области</t>
  </si>
  <si>
    <t>17.11.2022</t>
  </si>
  <si>
    <t>22/253</t>
  </si>
  <si>
    <t>http:/pravo.adm44.ru/index.aspx</t>
  </si>
  <si>
    <t>157305 Костромская обл. г.Мантурово, ул.Матросова, д.2Б</t>
  </si>
  <si>
    <t>Санькова Ирина Николаевна</t>
  </si>
  <si>
    <t>Техник ОЭС</t>
  </si>
  <si>
    <t>49446-233-37</t>
  </si>
  <si>
    <t>Irina.Sankova@sveza.com</t>
  </si>
  <si>
    <t>Тереханов Никита Сергеевич</t>
  </si>
  <si>
    <t>О</t>
  </si>
  <si>
    <t>городской округ город Мантурово, городской округ город Мантурово (34714000);</t>
  </si>
  <si>
    <t>НАО СВЕЗА Мантурово</t>
  </si>
  <si>
    <t>01.12.2022</t>
  </si>
  <si>
    <t>31.12.2023</t>
  </si>
  <si>
    <t>01.01.2024</t>
  </si>
  <si>
    <t>30.06.2024</t>
  </si>
  <si>
    <t>01.07.2024</t>
  </si>
  <si>
    <t>31.12.2024</t>
  </si>
  <si>
    <t>01.01.2025</t>
  </si>
  <si>
    <t>30.06.2025</t>
  </si>
  <si>
    <t>31.12.2025</t>
  </si>
  <si>
    <t>01.07.2025</t>
  </si>
  <si>
    <t>01.01.2026</t>
  </si>
  <si>
    <t>30.06.2026</t>
  </si>
  <si>
    <t>01.07.2026</t>
  </si>
  <si>
    <t>31.12.2026</t>
  </si>
  <si>
    <t>01.01.2027</t>
  </si>
  <si>
    <t>30.06.2027</t>
  </si>
  <si>
    <t>01.07.2027</t>
  </si>
  <si>
    <t>Договор на поставку технической воды</t>
  </si>
  <si>
    <t>https://portal.eias.ru/Portal/DownloadPage.aspx?type=12&amp;guid=71fd04ba-68b5-4af5-9e35-2f0dc3e629c6</t>
  </si>
  <si>
    <t>12.12.2022 15:05:13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</si>
</sst>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Relationship Id="rId4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1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22671" y="3360964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149417" y="9525"/>
          <a:ext cx="190500" cy="194733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38100</xdr:colOff>
      <xdr:row>22</xdr:row>
      <xdr:rowOff>0</xdr:rowOff>
    </xdr:from>
    <xdr:to>
      <xdr:col>77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36190767" y="4751917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ColWidth="9.140625"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Департамент государственного регулирования цен и тарифов Костромской области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17.11.2022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22/253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http:/pravo.adm44.ru/index.aspx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1"/>
      <c r="P12" s="771"/>
      <c r="Q12" s="771"/>
      <c r="R12" s="771"/>
      <c r="S12" s="771"/>
      <c r="T12" s="771"/>
      <c r="U12" s="771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72" t="s">
        <v>534</v>
      </c>
      <c r="P14" s="772"/>
      <c r="Q14" s="772"/>
      <c r="R14" s="772"/>
      <c r="S14" s="772"/>
      <c r="T14" s="772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73" t="s">
        <v>274</v>
      </c>
      <c r="Q15" s="773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4" t="s">
        <v>276</v>
      </c>
      <c r="T16" s="774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67">
        <f ca="1">OFFSET(S17,0,-1)+1</f>
        <v>7</v>
      </c>
      <c r="T17" s="76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7"/>
      <c r="B19" s="77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5"/>
      <c r="P19" s="775"/>
      <c r="Q19" s="775"/>
      <c r="R19" s="775"/>
      <c r="S19" s="775"/>
      <c r="T19" s="775"/>
      <c r="U19" s="775"/>
      <c r="V19" s="775"/>
      <c r="W19" s="286" t="s">
        <v>544</v>
      </c>
    </row>
    <row r="20" spans="1:35" ht="45">
      <c r="A20" s="777"/>
      <c r="B20" s="777"/>
      <c r="C20" s="77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5"/>
      <c r="P20" s="775"/>
      <c r="Q20" s="775"/>
      <c r="R20" s="775"/>
      <c r="S20" s="775"/>
      <c r="T20" s="775"/>
      <c r="U20" s="775"/>
      <c r="V20" s="775"/>
      <c r="W20" s="286" t="s">
        <v>683</v>
      </c>
      <c r="AA20" s="317"/>
    </row>
    <row r="21" spans="1:35" ht="33.75">
      <c r="A21" s="777"/>
      <c r="B21" s="777"/>
      <c r="C21" s="777"/>
      <c r="D21" s="777">
        <v>1</v>
      </c>
      <c r="E21" s="410"/>
      <c r="F21" s="410"/>
      <c r="G21" s="410"/>
      <c r="H21" s="410"/>
      <c r="I21" s="77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684</v>
      </c>
      <c r="AA21" s="317"/>
    </row>
    <row r="22" spans="1:35" ht="33.75">
      <c r="A22" s="777"/>
      <c r="B22" s="777"/>
      <c r="C22" s="777"/>
      <c r="D22" s="777"/>
      <c r="E22" s="777">
        <v>1</v>
      </c>
      <c r="F22" s="410"/>
      <c r="G22" s="410"/>
      <c r="H22" s="410"/>
      <c r="I22" s="771"/>
      <c r="J22" s="77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1"/>
      <c r="J23" s="77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6"/>
      <c r="O23" s="192"/>
      <c r="P23" s="192"/>
      <c r="Q23" s="192"/>
      <c r="R23" s="768"/>
      <c r="S23" s="769" t="s">
        <v>87</v>
      </c>
      <c r="T23" s="768"/>
      <c r="U23" s="769" t="s">
        <v>88</v>
      </c>
      <c r="V23" s="282"/>
      <c r="W23" s="77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1"/>
      <c r="J24" s="771"/>
      <c r="K24" s="344"/>
      <c r="L24" s="171"/>
      <c r="M24" s="205"/>
      <c r="N24" s="776"/>
      <c r="O24" s="299"/>
      <c r="P24" s="296"/>
      <c r="Q24" s="297" t="str">
        <f>R23 &amp; "-" &amp; T23</f>
        <v>-</v>
      </c>
      <c r="R24" s="768"/>
      <c r="S24" s="769"/>
      <c r="T24" s="770"/>
      <c r="U24" s="769"/>
      <c r="V24" s="282"/>
      <c r="W24" s="780"/>
      <c r="AA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1"/>
      <c r="J25" s="771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7"/>
      <c r="B26" s="777"/>
      <c r="C26" s="777"/>
      <c r="D26" s="777"/>
      <c r="E26" s="340"/>
      <c r="F26" s="410"/>
      <c r="G26" s="410"/>
      <c r="H26" s="410"/>
      <c r="I26" s="771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7"/>
      <c r="B27" s="777"/>
      <c r="C27" s="777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7"/>
      <c r="B28" s="777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7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5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8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Департамент государственного регулирования цен и тарифов Костромской области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17.11.2022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22/253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http:/pravo.adm44.ru/index.aspx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1"/>
      <c r="P12" s="771"/>
      <c r="Q12" s="771"/>
      <c r="R12" s="771"/>
      <c r="S12" s="771"/>
      <c r="T12" s="771"/>
      <c r="U12" s="771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72" t="s">
        <v>534</v>
      </c>
      <c r="P14" s="772"/>
      <c r="Q14" s="772"/>
      <c r="R14" s="772"/>
      <c r="S14" s="772"/>
      <c r="T14" s="772"/>
      <c r="U14" s="721" t="s">
        <v>344</v>
      </c>
      <c r="V14" s="782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73" t="s">
        <v>274</v>
      </c>
      <c r="Q15" s="773"/>
      <c r="R15" s="753" t="s">
        <v>536</v>
      </c>
      <c r="S15" s="753"/>
      <c r="T15" s="753"/>
      <c r="U15" s="721"/>
      <c r="V15" s="782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4" t="s">
        <v>276</v>
      </c>
      <c r="T16" s="774"/>
      <c r="U16" s="721"/>
      <c r="V16" s="782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67">
        <f ca="1">OFFSET(S17,0,-1)+1</f>
        <v>7</v>
      </c>
      <c r="T17" s="76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7"/>
      <c r="B19" s="77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5"/>
      <c r="P19" s="775"/>
      <c r="Q19" s="775"/>
      <c r="R19" s="775"/>
      <c r="S19" s="775"/>
      <c r="T19" s="775"/>
      <c r="U19" s="775"/>
      <c r="V19" s="775"/>
      <c r="W19" s="286" t="s">
        <v>544</v>
      </c>
    </row>
    <row r="20" spans="1:35" ht="45">
      <c r="A20" s="777"/>
      <c r="B20" s="777"/>
      <c r="C20" s="77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5"/>
      <c r="P20" s="775"/>
      <c r="Q20" s="775"/>
      <c r="R20" s="775"/>
      <c r="S20" s="775"/>
      <c r="T20" s="775"/>
      <c r="U20" s="775"/>
      <c r="V20" s="775"/>
      <c r="W20" s="286" t="s">
        <v>683</v>
      </c>
      <c r="AA20" s="317"/>
    </row>
    <row r="21" spans="1:35" ht="33.75">
      <c r="A21" s="777"/>
      <c r="B21" s="777"/>
      <c r="C21" s="777"/>
      <c r="D21" s="777">
        <v>1</v>
      </c>
      <c r="E21" s="410"/>
      <c r="F21" s="410"/>
      <c r="G21" s="410"/>
      <c r="H21" s="410"/>
      <c r="I21" s="77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684</v>
      </c>
      <c r="AA21" s="317"/>
    </row>
    <row r="22" spans="1:35" ht="33.75">
      <c r="A22" s="777"/>
      <c r="B22" s="777"/>
      <c r="C22" s="777"/>
      <c r="D22" s="777"/>
      <c r="E22" s="777">
        <v>1</v>
      </c>
      <c r="F22" s="410"/>
      <c r="G22" s="410"/>
      <c r="H22" s="410"/>
      <c r="I22" s="771"/>
      <c r="J22" s="77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1"/>
      <c r="J23" s="77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6"/>
      <c r="O23" s="192"/>
      <c r="P23" s="192"/>
      <c r="Q23" s="192"/>
      <c r="R23" s="768"/>
      <c r="S23" s="769" t="s">
        <v>87</v>
      </c>
      <c r="T23" s="768"/>
      <c r="U23" s="769" t="s">
        <v>88</v>
      </c>
      <c r="V23" s="282"/>
      <c r="W23" s="779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1"/>
      <c r="J24" s="771"/>
      <c r="K24" s="344"/>
      <c r="L24" s="171"/>
      <c r="M24" s="205"/>
      <c r="N24" s="776"/>
      <c r="O24" s="299"/>
      <c r="P24" s="296"/>
      <c r="Q24" s="297" t="str">
        <f>R23 &amp; "-" &amp; T23</f>
        <v>-</v>
      </c>
      <c r="R24" s="768"/>
      <c r="S24" s="769"/>
      <c r="T24" s="770"/>
      <c r="U24" s="769"/>
      <c r="V24" s="282"/>
      <c r="W24" s="780"/>
      <c r="AA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1"/>
      <c r="J25" s="771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7"/>
      <c r="B26" s="777"/>
      <c r="C26" s="777"/>
      <c r="D26" s="777"/>
      <c r="E26" s="340"/>
      <c r="F26" s="410"/>
      <c r="G26" s="410"/>
      <c r="H26" s="410"/>
      <c r="I26" s="771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7"/>
      <c r="B27" s="777"/>
      <c r="C27" s="777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7"/>
      <c r="B28" s="777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7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</row>
  </sheetData>
  <sheetProtection password="FA9C" sheet="1" objects="1" scenarios="1" formatColumns="0" formatRows="0"/>
  <dataConsolidate leftLabels="1"/>
  <mergeCells count="38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5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8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8" t="str">
        <f>IF(NameOrPr_ch="",IF(NameOrPr="","",NameOrPr),NameOrPr_ch)</f>
        <v>Департамент государственного регулирования цен и тарифов Костромской области</v>
      </c>
      <c r="P7" s="778"/>
      <c r="Q7" s="778"/>
      <c r="R7" s="778"/>
      <c r="S7" s="778"/>
      <c r="T7" s="778"/>
      <c r="U7" s="778"/>
      <c r="V7" s="778"/>
      <c r="W7" s="6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8" t="str">
        <f>IF(datePr_ch="",IF(datePr="","",datePr),datePr_ch)</f>
        <v>17.11.2022</v>
      </c>
      <c r="P8" s="778"/>
      <c r="Q8" s="778"/>
      <c r="R8" s="778"/>
      <c r="S8" s="778"/>
      <c r="T8" s="778"/>
      <c r="U8" s="778"/>
      <c r="V8" s="778"/>
      <c r="W8" s="6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8" t="str">
        <f>IF(numberPr_ch="",IF(numberPr="","",numberPr),numberPr_ch)</f>
        <v>22/253</v>
      </c>
      <c r="P9" s="778"/>
      <c r="Q9" s="778"/>
      <c r="R9" s="778"/>
      <c r="S9" s="778"/>
      <c r="T9" s="778"/>
      <c r="U9" s="778"/>
      <c r="V9" s="778"/>
      <c r="W9" s="6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6" t="s">
        <v>576</v>
      </c>
      <c r="N10" s="657"/>
      <c r="O10" s="778" t="str">
        <f>IF(IstPub_ch="",IF(IstPub="","",IstPub),IstPub_ch)</f>
        <v>http:/pravo.adm44.ru/index.aspx</v>
      </c>
      <c r="P10" s="778"/>
      <c r="Q10" s="778"/>
      <c r="R10" s="778"/>
      <c r="S10" s="778"/>
      <c r="T10" s="778"/>
      <c r="U10" s="778"/>
      <c r="V10" s="778"/>
      <c r="W10" s="6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71"/>
      <c r="P12" s="771"/>
      <c r="Q12" s="771"/>
      <c r="R12" s="771"/>
      <c r="S12" s="771"/>
      <c r="T12" s="771"/>
      <c r="U12" s="771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  <c r="AI13" s="35"/>
    </row>
    <row r="14" spans="7:35" ht="15" customHeight="1">
      <c r="J14" s="86"/>
      <c r="K14" s="86"/>
      <c r="L14" s="721" t="s">
        <v>95</v>
      </c>
      <c r="M14" s="721" t="s">
        <v>425</v>
      </c>
      <c r="N14" s="721"/>
      <c r="O14" s="772" t="s">
        <v>534</v>
      </c>
      <c r="P14" s="772"/>
      <c r="Q14" s="772"/>
      <c r="R14" s="772"/>
      <c r="S14" s="772"/>
      <c r="T14" s="772"/>
      <c r="U14" s="721" t="s">
        <v>344</v>
      </c>
      <c r="V14" s="782" t="s">
        <v>278</v>
      </c>
      <c r="W14" s="721"/>
      <c r="AI14" s="35"/>
    </row>
    <row r="15" spans="7:35" ht="14.25" customHeight="1">
      <c r="J15" s="86"/>
      <c r="K15" s="86"/>
      <c r="L15" s="721"/>
      <c r="M15" s="721"/>
      <c r="N15" s="721"/>
      <c r="O15" s="251" t="s">
        <v>535</v>
      </c>
      <c r="P15" s="773" t="s">
        <v>274</v>
      </c>
      <c r="Q15" s="773"/>
      <c r="R15" s="753" t="s">
        <v>536</v>
      </c>
      <c r="S15" s="753"/>
      <c r="T15" s="753"/>
      <c r="U15" s="721"/>
      <c r="V15" s="782"/>
      <c r="W15" s="721"/>
      <c r="AI15" s="35"/>
    </row>
    <row r="16" spans="7:35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4" t="s">
        <v>276</v>
      </c>
      <c r="T16" s="774"/>
      <c r="U16" s="721"/>
      <c r="V16" s="782"/>
      <c r="W16" s="721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67">
        <f ca="1">OFFSET(S17,0,-1)+1</f>
        <v>7</v>
      </c>
      <c r="T17" s="767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/>
      <c r="P18" s="750"/>
      <c r="Q18" s="750"/>
      <c r="R18" s="750"/>
      <c r="S18" s="750"/>
      <c r="T18" s="750"/>
      <c r="U18" s="750"/>
      <c r="V18" s="750"/>
      <c r="W18" s="600" t="s">
        <v>543</v>
      </c>
    </row>
    <row r="19" spans="1:35" ht="22.5">
      <c r="A19" s="777"/>
      <c r="B19" s="77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5"/>
      <c r="P19" s="775"/>
      <c r="Q19" s="775"/>
      <c r="R19" s="775"/>
      <c r="S19" s="775"/>
      <c r="T19" s="775"/>
      <c r="U19" s="775"/>
      <c r="V19" s="775"/>
      <c r="W19" s="286" t="s">
        <v>544</v>
      </c>
    </row>
    <row r="20" spans="1:35" ht="45">
      <c r="A20" s="777"/>
      <c r="B20" s="777"/>
      <c r="C20" s="77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5"/>
      <c r="P20" s="775"/>
      <c r="Q20" s="775"/>
      <c r="R20" s="775"/>
      <c r="S20" s="775"/>
      <c r="T20" s="775"/>
      <c r="U20" s="775"/>
      <c r="V20" s="775"/>
      <c r="W20" s="286" t="s">
        <v>683</v>
      </c>
    </row>
    <row r="21" spans="1:35" ht="33.75">
      <c r="A21" s="777"/>
      <c r="B21" s="777"/>
      <c r="C21" s="777"/>
      <c r="D21" s="777">
        <v>1</v>
      </c>
      <c r="E21" s="342"/>
      <c r="F21" s="342"/>
      <c r="G21" s="342"/>
      <c r="H21" s="342"/>
      <c r="I21" s="77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684</v>
      </c>
    </row>
    <row r="22" spans="1:35" ht="33.75">
      <c r="A22" s="777"/>
      <c r="B22" s="777"/>
      <c r="C22" s="777"/>
      <c r="D22" s="777"/>
      <c r="E22" s="777">
        <v>1</v>
      </c>
      <c r="F22" s="342"/>
      <c r="G22" s="342"/>
      <c r="H22" s="342"/>
      <c r="I22" s="771"/>
      <c r="J22" s="77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545</v>
      </c>
      <c r="Y22" s="317" t="str">
        <f>strCheckUnique(Z22:Z25)</f>
        <v/>
      </c>
      <c r="AA22" s="317"/>
    </row>
    <row r="23" spans="1:35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1"/>
      <c r="J23" s="77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192"/>
      <c r="P23" s="192"/>
      <c r="Q23" s="192"/>
      <c r="R23" s="768"/>
      <c r="S23" s="769" t="s">
        <v>87</v>
      </c>
      <c r="T23" s="768"/>
      <c r="U23" s="769" t="s">
        <v>88</v>
      </c>
      <c r="V23" s="282"/>
      <c r="W23" s="779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7"/>
      <c r="B24" s="777"/>
      <c r="C24" s="777"/>
      <c r="D24" s="777"/>
      <c r="E24" s="777"/>
      <c r="F24" s="340"/>
      <c r="G24" s="340"/>
      <c r="H24" s="340"/>
      <c r="I24" s="771"/>
      <c r="J24" s="771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68"/>
      <c r="S24" s="769"/>
      <c r="T24" s="770"/>
      <c r="U24" s="769"/>
      <c r="V24" s="282"/>
      <c r="W24" s="780"/>
      <c r="Y24" s="317"/>
      <c r="Z24" s="317"/>
      <c r="AA24" s="317"/>
      <c r="AB24" s="317"/>
      <c r="AC24" s="317"/>
    </row>
    <row r="25" spans="1:35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1"/>
      <c r="J25" s="771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81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7"/>
      <c r="B26" s="777"/>
      <c r="C26" s="777"/>
      <c r="D26" s="777"/>
      <c r="E26" s="340"/>
      <c r="F26" s="342"/>
      <c r="G26" s="342"/>
      <c r="H26" s="342"/>
      <c r="I26" s="771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7"/>
      <c r="B27" s="777"/>
      <c r="C27" s="777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7"/>
      <c r="B28" s="777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7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61" t="s">
        <v>707</v>
      </c>
      <c r="N32" s="761"/>
      <c r="O32" s="761"/>
      <c r="P32" s="761"/>
      <c r="Q32" s="761"/>
      <c r="R32" s="761"/>
      <c r="S32" s="761"/>
      <c r="T32" s="761"/>
      <c r="U32" s="761"/>
      <c r="V32" s="761"/>
      <c r="AI32" s="35"/>
    </row>
  </sheetData>
  <sheetProtection password="FA9C" sheet="1" objects="1" scenarios="1" formatColumns="0" formatRows="0"/>
  <dataConsolidate leftLabels="1"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5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8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86" t="s">
        <v>687</v>
      </c>
      <c r="M5" s="786"/>
      <c r="N5" s="786"/>
      <c r="O5" s="786"/>
      <c r="P5" s="786"/>
      <c r="Q5" s="786"/>
      <c r="R5" s="786"/>
      <c r="S5" s="786"/>
      <c r="T5" s="786"/>
      <c r="U5" s="786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Департамент государственного регулирования цен и тарифов Костромской области</v>
      </c>
      <c r="O7" s="778"/>
      <c r="P7" s="778"/>
      <c r="Q7" s="778"/>
      <c r="R7" s="778"/>
      <c r="S7" s="778"/>
      <c r="T7" s="778"/>
      <c r="U7" s="778"/>
      <c r="V7" s="665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17.11.2022</v>
      </c>
      <c r="O8" s="778"/>
      <c r="P8" s="778"/>
      <c r="Q8" s="778"/>
      <c r="R8" s="778"/>
      <c r="S8" s="778"/>
      <c r="T8" s="778"/>
      <c r="U8" s="778"/>
      <c r="V8" s="665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22/253</v>
      </c>
      <c r="O9" s="778"/>
      <c r="P9" s="778"/>
      <c r="Q9" s="778"/>
      <c r="R9" s="778"/>
      <c r="S9" s="778"/>
      <c r="T9" s="778"/>
      <c r="U9" s="778"/>
      <c r="V9" s="665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6" t="s">
        <v>576</v>
      </c>
      <c r="N10" s="778" t="str">
        <f>IF(IstPub_ch="",IF(IstPub="","",IstPub),IstPub_ch)</f>
        <v>http:/pravo.adm44.ru/index.aspx</v>
      </c>
      <c r="O10" s="778"/>
      <c r="P10" s="778"/>
      <c r="Q10" s="778"/>
      <c r="R10" s="778"/>
      <c r="S10" s="778"/>
      <c r="T10" s="778"/>
      <c r="U10" s="778"/>
      <c r="V10" s="665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3"/>
      <c r="M11" s="803"/>
      <c r="N11" s="338"/>
      <c r="O11" s="338"/>
      <c r="P11" s="338"/>
      <c r="Q11" s="338"/>
      <c r="R11" s="338"/>
      <c r="S11" s="804"/>
      <c r="T11" s="804"/>
      <c r="U11" s="804"/>
      <c r="V11" s="804"/>
      <c r="W11" s="804"/>
      <c r="X11" s="804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211"/>
      <c r="S12" s="805"/>
      <c r="T12" s="805"/>
      <c r="U12" s="805"/>
      <c r="V12" s="805"/>
      <c r="W12" s="805"/>
      <c r="X12" s="805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6"/>
      <c r="T13" s="806"/>
      <c r="U13" s="806"/>
      <c r="V13" s="806"/>
      <c r="W13" s="806"/>
      <c r="X13" s="806"/>
      <c r="Y13" s="417"/>
      <c r="AD13" s="806"/>
      <c r="AE13" s="806"/>
      <c r="AF13" s="806"/>
      <c r="AG13" s="806"/>
      <c r="AH13" s="806"/>
      <c r="AI13" s="806"/>
      <c r="AJ13" s="806"/>
      <c r="AK13" s="806"/>
    </row>
    <row r="14" spans="7:50">
      <c r="J14" s="86"/>
      <c r="K14" s="86"/>
      <c r="L14" s="787" t="s">
        <v>510</v>
      </c>
      <c r="M14" s="787"/>
      <c r="N14" s="787"/>
      <c r="O14" s="787"/>
      <c r="P14" s="787"/>
      <c r="Q14" s="787"/>
      <c r="R14" s="787"/>
      <c r="S14" s="787"/>
      <c r="T14" s="787"/>
      <c r="U14" s="787"/>
      <c r="V14" s="787"/>
      <c r="W14" s="787"/>
      <c r="X14" s="787"/>
      <c r="Y14" s="787"/>
      <c r="Z14" s="787"/>
      <c r="AA14" s="787"/>
      <c r="AB14" s="787"/>
      <c r="AC14" s="787"/>
      <c r="AD14" s="787"/>
      <c r="AE14" s="787"/>
      <c r="AF14" s="787"/>
      <c r="AG14" s="787"/>
      <c r="AH14" s="787"/>
      <c r="AI14" s="787"/>
      <c r="AJ14" s="787"/>
      <c r="AK14" s="787"/>
      <c r="AL14" s="787"/>
      <c r="AM14" s="721" t="s">
        <v>511</v>
      </c>
    </row>
    <row r="15" spans="7:50" ht="14.25" customHeight="1">
      <c r="J15" s="86"/>
      <c r="K15" s="86"/>
      <c r="L15" s="787" t="s">
        <v>95</v>
      </c>
      <c r="M15" s="787" t="s">
        <v>547</v>
      </c>
      <c r="N15" s="787" t="s">
        <v>434</v>
      </c>
      <c r="O15" s="787"/>
      <c r="P15" s="787"/>
      <c r="Q15" s="787"/>
      <c r="R15" s="807" t="s">
        <v>406</v>
      </c>
      <c r="S15" s="807"/>
      <c r="T15" s="807"/>
      <c r="U15" s="807"/>
      <c r="V15" s="807" t="s">
        <v>435</v>
      </c>
      <c r="W15" s="807"/>
      <c r="X15" s="807"/>
      <c r="Y15" s="807"/>
      <c r="Z15" s="807" t="s">
        <v>409</v>
      </c>
      <c r="AA15" s="807"/>
      <c r="AB15" s="807"/>
      <c r="AC15" s="807"/>
      <c r="AD15" s="807" t="s">
        <v>534</v>
      </c>
      <c r="AE15" s="807"/>
      <c r="AF15" s="807"/>
      <c r="AG15" s="807"/>
      <c r="AH15" s="807"/>
      <c r="AI15" s="807"/>
      <c r="AJ15" s="807"/>
      <c r="AK15" s="787" t="s">
        <v>344</v>
      </c>
      <c r="AL15" s="782" t="s">
        <v>278</v>
      </c>
      <c r="AM15" s="721"/>
    </row>
    <row r="16" spans="7:50" ht="26.25" customHeight="1">
      <c r="J16" s="86"/>
      <c r="K16" s="86"/>
      <c r="L16" s="787"/>
      <c r="M16" s="787"/>
      <c r="N16" s="787"/>
      <c r="O16" s="787"/>
      <c r="P16" s="787"/>
      <c r="Q16" s="787"/>
      <c r="R16" s="807"/>
      <c r="S16" s="807"/>
      <c r="T16" s="807"/>
      <c r="U16" s="807"/>
      <c r="V16" s="807"/>
      <c r="W16" s="807"/>
      <c r="X16" s="807"/>
      <c r="Y16" s="807"/>
      <c r="Z16" s="807"/>
      <c r="AA16" s="807"/>
      <c r="AB16" s="807"/>
      <c r="AC16" s="807"/>
      <c r="AD16" s="807" t="s">
        <v>436</v>
      </c>
      <c r="AE16" s="807"/>
      <c r="AF16" s="721" t="s">
        <v>437</v>
      </c>
      <c r="AG16" s="721"/>
      <c r="AH16" s="809" t="s">
        <v>536</v>
      </c>
      <c r="AI16" s="809"/>
      <c r="AJ16" s="809"/>
      <c r="AK16" s="787"/>
      <c r="AL16" s="782"/>
      <c r="AM16" s="721"/>
    </row>
    <row r="17" spans="1:53" ht="14.25" customHeight="1">
      <c r="J17" s="86"/>
      <c r="K17" s="86"/>
      <c r="L17" s="787"/>
      <c r="M17" s="787"/>
      <c r="N17" s="787"/>
      <c r="O17" s="787"/>
      <c r="P17" s="787"/>
      <c r="Q17" s="787"/>
      <c r="R17" s="807"/>
      <c r="S17" s="807"/>
      <c r="T17" s="807"/>
      <c r="U17" s="807"/>
      <c r="V17" s="807"/>
      <c r="W17" s="807"/>
      <c r="X17" s="807"/>
      <c r="Y17" s="807"/>
      <c r="Z17" s="807"/>
      <c r="AA17" s="807"/>
      <c r="AB17" s="807"/>
      <c r="AC17" s="807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08" t="s">
        <v>408</v>
      </c>
      <c r="AJ17" s="808"/>
      <c r="AK17" s="787"/>
      <c r="AL17" s="782"/>
      <c r="AM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67">
        <f ca="1">OFFSET(N18,0,-1)+1</f>
        <v>3</v>
      </c>
      <c r="O18" s="767"/>
      <c r="P18" s="767"/>
      <c r="Q18" s="767"/>
      <c r="R18" s="767">
        <f ca="1">OFFSET(R18,0,-4)+1</f>
        <v>4</v>
      </c>
      <c r="S18" s="767"/>
      <c r="T18" s="767"/>
      <c r="U18" s="767"/>
      <c r="V18" s="767">
        <f ca="1">OFFSET(V18,0,-4)+1</f>
        <v>5</v>
      </c>
      <c r="W18" s="767"/>
      <c r="X18" s="767"/>
      <c r="Y18" s="767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6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798"/>
      <c r="O19" s="798"/>
      <c r="P19" s="798"/>
      <c r="Q19" s="798"/>
      <c r="R19" s="798"/>
      <c r="S19" s="798"/>
      <c r="T19" s="798"/>
      <c r="U19" s="798"/>
      <c r="V19" s="798"/>
      <c r="W19" s="798"/>
      <c r="X19" s="798"/>
      <c r="Y19" s="798"/>
      <c r="Z19" s="798"/>
      <c r="AA19" s="798"/>
      <c r="AB19" s="798"/>
      <c r="AC19" s="798"/>
      <c r="AD19" s="798"/>
      <c r="AE19" s="798"/>
      <c r="AF19" s="798"/>
      <c r="AG19" s="798"/>
      <c r="AH19" s="798"/>
      <c r="AI19" s="798"/>
      <c r="AJ19" s="798"/>
      <c r="AK19" s="798"/>
      <c r="AL19" s="798"/>
      <c r="AM19" s="591" t="s">
        <v>543</v>
      </c>
    </row>
    <row r="20" spans="1:53" ht="22.5">
      <c r="A20" s="796"/>
      <c r="B20" s="796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7"/>
      <c r="AJ20" s="797"/>
      <c r="AK20" s="797"/>
      <c r="AL20" s="797"/>
      <c r="AM20" s="552" t="s">
        <v>544</v>
      </c>
    </row>
    <row r="21" spans="1:53" ht="45">
      <c r="A21" s="796"/>
      <c r="B21" s="796"/>
      <c r="C21" s="796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797"/>
      <c r="O21" s="797"/>
      <c r="P21" s="797"/>
      <c r="Q21" s="797"/>
      <c r="R21" s="797"/>
      <c r="S21" s="797"/>
      <c r="T21" s="797"/>
      <c r="U21" s="797"/>
      <c r="V21" s="797"/>
      <c r="W21" s="797"/>
      <c r="X21" s="797"/>
      <c r="Y21" s="797"/>
      <c r="Z21" s="797"/>
      <c r="AA21" s="797"/>
      <c r="AB21" s="797"/>
      <c r="AC21" s="797"/>
      <c r="AD21" s="797"/>
      <c r="AE21" s="797"/>
      <c r="AF21" s="797"/>
      <c r="AG21" s="797"/>
      <c r="AH21" s="797"/>
      <c r="AI21" s="797"/>
      <c r="AJ21" s="797"/>
      <c r="AK21" s="797"/>
      <c r="AL21" s="797"/>
      <c r="AM21" s="552" t="s">
        <v>683</v>
      </c>
    </row>
    <row r="22" spans="1:53" ht="20.100000000000001" customHeight="1">
      <c r="A22" s="796"/>
      <c r="B22" s="796"/>
      <c r="C22" s="796"/>
      <c r="D22" s="796">
        <v>1</v>
      </c>
      <c r="E22" s="298"/>
      <c r="F22" s="348"/>
      <c r="G22" s="349"/>
      <c r="H22" s="349"/>
      <c r="I22" s="799"/>
      <c r="J22" s="800"/>
      <c r="K22" s="771"/>
      <c r="L22" s="801" t="str">
        <f>mergeValue(A22) &amp;"."&amp; mergeValue(B22)&amp;"."&amp; mergeValue(C22)&amp;"."&amp; mergeValue(D22)</f>
        <v>1.1.1.1</v>
      </c>
      <c r="M22" s="802"/>
      <c r="N22" s="769" t="s">
        <v>87</v>
      </c>
      <c r="O22" s="788"/>
      <c r="P22" s="791" t="s">
        <v>96</v>
      </c>
      <c r="Q22" s="792"/>
      <c r="R22" s="769" t="s">
        <v>88</v>
      </c>
      <c r="S22" s="788"/>
      <c r="T22" s="789">
        <v>1</v>
      </c>
      <c r="U22" s="793"/>
      <c r="V22" s="769" t="s">
        <v>88</v>
      </c>
      <c r="W22" s="788"/>
      <c r="X22" s="789">
        <v>1</v>
      </c>
      <c r="Y22" s="790"/>
      <c r="Z22" s="769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85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6"/>
      <c r="B23" s="796"/>
      <c r="C23" s="796"/>
      <c r="D23" s="796"/>
      <c r="E23" s="298"/>
      <c r="F23" s="348"/>
      <c r="G23" s="349"/>
      <c r="H23" s="349"/>
      <c r="I23" s="799"/>
      <c r="J23" s="800"/>
      <c r="K23" s="771"/>
      <c r="L23" s="801"/>
      <c r="M23" s="802"/>
      <c r="N23" s="769"/>
      <c r="O23" s="788"/>
      <c r="P23" s="791"/>
      <c r="Q23" s="792"/>
      <c r="R23" s="769"/>
      <c r="S23" s="788"/>
      <c r="T23" s="789"/>
      <c r="U23" s="794"/>
      <c r="V23" s="769"/>
      <c r="W23" s="788"/>
      <c r="X23" s="789"/>
      <c r="Y23" s="790"/>
      <c r="Z23" s="769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85"/>
      <c r="AO23" s="317"/>
      <c r="AP23" s="317"/>
      <c r="AQ23" s="317"/>
      <c r="AR23" s="317"/>
      <c r="AS23" s="317"/>
      <c r="AT23" s="317"/>
    </row>
    <row r="24" spans="1:53" ht="20.100000000000001" customHeight="1">
      <c r="A24" s="796"/>
      <c r="B24" s="796"/>
      <c r="C24" s="796"/>
      <c r="D24" s="796"/>
      <c r="E24" s="298"/>
      <c r="F24" s="348"/>
      <c r="G24" s="349"/>
      <c r="H24" s="349"/>
      <c r="I24" s="799"/>
      <c r="J24" s="800"/>
      <c r="K24" s="771"/>
      <c r="L24" s="801"/>
      <c r="M24" s="802"/>
      <c r="N24" s="769"/>
      <c r="O24" s="788"/>
      <c r="P24" s="791"/>
      <c r="Q24" s="792"/>
      <c r="R24" s="769"/>
      <c r="S24" s="788"/>
      <c r="T24" s="789"/>
      <c r="U24" s="795"/>
      <c r="V24" s="769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85"/>
      <c r="AO24" s="317"/>
      <c r="AP24" s="317"/>
      <c r="AQ24" s="317"/>
      <c r="AR24" s="317"/>
      <c r="AS24" s="317"/>
      <c r="AT24" s="317"/>
    </row>
    <row r="25" spans="1:53" ht="20.100000000000001" customHeight="1">
      <c r="A25" s="796"/>
      <c r="B25" s="796"/>
      <c r="C25" s="796"/>
      <c r="D25" s="796"/>
      <c r="E25" s="298"/>
      <c r="F25" s="348"/>
      <c r="G25" s="349"/>
      <c r="H25" s="349"/>
      <c r="I25" s="799"/>
      <c r="J25" s="800"/>
      <c r="K25" s="771"/>
      <c r="L25" s="801"/>
      <c r="M25" s="802"/>
      <c r="N25" s="769"/>
      <c r="O25" s="788"/>
      <c r="P25" s="791"/>
      <c r="Q25" s="792"/>
      <c r="R25" s="769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85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6"/>
      <c r="B26" s="796"/>
      <c r="C26" s="796"/>
      <c r="D26" s="796"/>
      <c r="E26" s="350"/>
      <c r="F26" s="351"/>
      <c r="G26" s="350"/>
      <c r="H26" s="350"/>
      <c r="I26" s="799"/>
      <c r="J26" s="800"/>
      <c r="K26" s="771"/>
      <c r="L26" s="801"/>
      <c r="M26" s="802"/>
      <c r="N26" s="769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85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6"/>
      <c r="B27" s="796"/>
      <c r="C27" s="796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8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6"/>
      <c r="B28" s="796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6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5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8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86" t="s">
        <v>687</v>
      </c>
      <c r="M5" s="786"/>
      <c r="N5" s="786"/>
      <c r="O5" s="786"/>
      <c r="P5" s="786"/>
      <c r="Q5" s="786"/>
      <c r="R5" s="786"/>
      <c r="S5" s="786"/>
      <c r="T5" s="786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8" t="str">
        <f>IF(NameOrPr_ch="",IF(NameOrPr="","",NameOrPr),NameOrPr_ch)</f>
        <v>Департамент государственного регулирования цен и тарифов Костромской области</v>
      </c>
      <c r="O7" s="778"/>
      <c r="P7" s="778"/>
      <c r="Q7" s="778"/>
      <c r="R7" s="778"/>
      <c r="S7" s="778"/>
      <c r="T7" s="778"/>
      <c r="U7" s="665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8" t="str">
        <f>IF(datePr_ch="",IF(datePr="","",datePr),datePr_ch)</f>
        <v>17.11.2022</v>
      </c>
      <c r="O8" s="778"/>
      <c r="P8" s="778"/>
      <c r="Q8" s="778"/>
      <c r="R8" s="778"/>
      <c r="S8" s="778"/>
      <c r="T8" s="778"/>
      <c r="U8" s="665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8" t="str">
        <f>IF(numberPr_ch="",IF(numberPr="","",numberPr),numberPr_ch)</f>
        <v>22/253</v>
      </c>
      <c r="O9" s="778"/>
      <c r="P9" s="778"/>
      <c r="Q9" s="778"/>
      <c r="R9" s="778"/>
      <c r="S9" s="778"/>
      <c r="T9" s="778"/>
      <c r="U9" s="665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6" t="s">
        <v>576</v>
      </c>
      <c r="N10" s="778" t="str">
        <f>IF(IstPub_ch="",IF(IstPub="","",IstPub),IstPub_ch)</f>
        <v>http:/pravo.adm44.ru/index.aspx</v>
      </c>
      <c r="O10" s="778"/>
      <c r="P10" s="778"/>
      <c r="Q10" s="778"/>
      <c r="R10" s="778"/>
      <c r="S10" s="778"/>
      <c r="T10" s="778"/>
      <c r="U10" s="665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6"/>
      <c r="M11" s="756"/>
      <c r="N11" s="211"/>
      <c r="O11" s="211"/>
      <c r="P11" s="211"/>
      <c r="Q11" s="211"/>
      <c r="R11" s="805"/>
      <c r="S11" s="805"/>
      <c r="T11" s="805"/>
      <c r="U11" s="805"/>
      <c r="V11" s="805"/>
      <c r="W11" s="805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6"/>
      <c r="M12" s="756"/>
      <c r="N12" s="211"/>
      <c r="O12" s="211"/>
      <c r="P12" s="211"/>
      <c r="Q12" s="211"/>
      <c r="R12" s="805"/>
      <c r="S12" s="805"/>
      <c r="T12" s="805"/>
      <c r="U12" s="805"/>
      <c r="V12" s="805"/>
      <c r="W12" s="805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6"/>
      <c r="S13" s="806"/>
      <c r="T13" s="806"/>
      <c r="U13" s="806"/>
      <c r="V13" s="806"/>
      <c r="W13" s="806"/>
      <c r="X13" s="417"/>
      <c r="AC13" s="806"/>
      <c r="AD13" s="806"/>
      <c r="AE13" s="806"/>
      <c r="AF13" s="806"/>
      <c r="AG13" s="806"/>
      <c r="AH13" s="806"/>
      <c r="AI13" s="806"/>
      <c r="AJ13" s="806"/>
    </row>
    <row r="14" spans="7:49" ht="14.25" customHeight="1">
      <c r="J14" s="86"/>
      <c r="K14" s="86"/>
      <c r="L14" s="787" t="s">
        <v>510</v>
      </c>
      <c r="M14" s="787"/>
      <c r="N14" s="787"/>
      <c r="O14" s="787"/>
      <c r="P14" s="787"/>
      <c r="Q14" s="787"/>
      <c r="R14" s="787"/>
      <c r="S14" s="787"/>
      <c r="T14" s="787"/>
      <c r="U14" s="787"/>
      <c r="V14" s="787"/>
      <c r="W14" s="787"/>
      <c r="X14" s="787"/>
      <c r="Y14" s="787"/>
      <c r="Z14" s="787"/>
      <c r="AA14" s="787"/>
      <c r="AB14" s="787"/>
      <c r="AC14" s="787"/>
      <c r="AD14" s="787"/>
      <c r="AE14" s="787"/>
      <c r="AF14" s="787"/>
      <c r="AG14" s="787"/>
      <c r="AH14" s="787"/>
      <c r="AI14" s="787"/>
      <c r="AJ14" s="787"/>
      <c r="AK14" s="787"/>
      <c r="AL14" s="721" t="s">
        <v>511</v>
      </c>
    </row>
    <row r="15" spans="7:49" ht="14.25" customHeight="1">
      <c r="J15" s="86"/>
      <c r="K15" s="86"/>
      <c r="L15" s="787" t="s">
        <v>95</v>
      </c>
      <c r="M15" s="787" t="s">
        <v>547</v>
      </c>
      <c r="N15" s="787" t="s">
        <v>434</v>
      </c>
      <c r="O15" s="787"/>
      <c r="P15" s="787"/>
      <c r="Q15" s="807" t="s">
        <v>406</v>
      </c>
      <c r="R15" s="807"/>
      <c r="S15" s="807"/>
      <c r="T15" s="807"/>
      <c r="U15" s="807" t="s">
        <v>435</v>
      </c>
      <c r="V15" s="807"/>
      <c r="W15" s="807"/>
      <c r="X15" s="807"/>
      <c r="Y15" s="807" t="s">
        <v>409</v>
      </c>
      <c r="Z15" s="807"/>
      <c r="AA15" s="807"/>
      <c r="AB15" s="807"/>
      <c r="AC15" s="807" t="s">
        <v>534</v>
      </c>
      <c r="AD15" s="807"/>
      <c r="AE15" s="807"/>
      <c r="AF15" s="807"/>
      <c r="AG15" s="807"/>
      <c r="AH15" s="807"/>
      <c r="AI15" s="807"/>
      <c r="AJ15" s="787" t="s">
        <v>344</v>
      </c>
      <c r="AK15" s="782" t="s">
        <v>278</v>
      </c>
      <c r="AL15" s="721"/>
    </row>
    <row r="16" spans="7:49" ht="27.95" customHeight="1">
      <c r="J16" s="86"/>
      <c r="K16" s="86"/>
      <c r="L16" s="787"/>
      <c r="M16" s="787"/>
      <c r="N16" s="787"/>
      <c r="O16" s="787"/>
      <c r="P16" s="787"/>
      <c r="Q16" s="807"/>
      <c r="R16" s="807"/>
      <c r="S16" s="807"/>
      <c r="T16" s="807"/>
      <c r="U16" s="807"/>
      <c r="V16" s="807"/>
      <c r="W16" s="807"/>
      <c r="X16" s="807"/>
      <c r="Y16" s="807"/>
      <c r="Z16" s="807"/>
      <c r="AA16" s="807"/>
      <c r="AB16" s="807"/>
      <c r="AC16" s="807" t="s">
        <v>436</v>
      </c>
      <c r="AD16" s="807"/>
      <c r="AE16" s="721" t="s">
        <v>437</v>
      </c>
      <c r="AF16" s="721"/>
      <c r="AG16" s="809" t="s">
        <v>536</v>
      </c>
      <c r="AH16" s="809"/>
      <c r="AI16" s="809"/>
      <c r="AJ16" s="787"/>
      <c r="AK16" s="782"/>
      <c r="AL16" s="721"/>
    </row>
    <row r="17" spans="1:53" ht="14.25" customHeight="1">
      <c r="J17" s="86"/>
      <c r="K17" s="86"/>
      <c r="L17" s="787"/>
      <c r="M17" s="787"/>
      <c r="N17" s="787"/>
      <c r="O17" s="787"/>
      <c r="P17" s="787"/>
      <c r="Q17" s="807"/>
      <c r="R17" s="807"/>
      <c r="S17" s="807"/>
      <c r="T17" s="807"/>
      <c r="U17" s="807"/>
      <c r="V17" s="807"/>
      <c r="W17" s="807"/>
      <c r="X17" s="807"/>
      <c r="Y17" s="807"/>
      <c r="Z17" s="807"/>
      <c r="AA17" s="807"/>
      <c r="AB17" s="807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08" t="s">
        <v>408</v>
      </c>
      <c r="AI17" s="808"/>
      <c r="AJ17" s="787"/>
      <c r="AK17" s="782"/>
      <c r="AL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67">
        <f ca="1">OFFSET(N18,0,-1)+1</f>
        <v>3</v>
      </c>
      <c r="O18" s="767"/>
      <c r="P18" s="767"/>
      <c r="Q18" s="767">
        <f ca="1">OFFSET(Q18,0,-3)+1</f>
        <v>4</v>
      </c>
      <c r="R18" s="767"/>
      <c r="S18" s="767"/>
      <c r="T18" s="767"/>
      <c r="U18" s="767">
        <f ca="1">OFFSET(U18,0,-4)+1</f>
        <v>5</v>
      </c>
      <c r="V18" s="767"/>
      <c r="W18" s="767"/>
      <c r="X18" s="767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6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0"/>
      <c r="O19" s="821"/>
      <c r="P19" s="821"/>
      <c r="Q19" s="821"/>
      <c r="R19" s="821"/>
      <c r="S19" s="821"/>
      <c r="T19" s="821"/>
      <c r="U19" s="821"/>
      <c r="V19" s="821"/>
      <c r="W19" s="821"/>
      <c r="X19" s="821"/>
      <c r="Y19" s="821"/>
      <c r="Z19" s="821"/>
      <c r="AA19" s="821"/>
      <c r="AB19" s="821"/>
      <c r="AC19" s="821"/>
      <c r="AD19" s="821"/>
      <c r="AE19" s="821"/>
      <c r="AF19" s="821"/>
      <c r="AG19" s="821"/>
      <c r="AH19" s="821"/>
      <c r="AI19" s="821"/>
      <c r="AJ19" s="821"/>
      <c r="AK19" s="821"/>
      <c r="AL19" s="618" t="s">
        <v>543</v>
      </c>
    </row>
    <row r="20" spans="1:53" ht="22.5">
      <c r="A20" s="796"/>
      <c r="B20" s="796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6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7"/>
      <c r="AJ20" s="797"/>
      <c r="AK20" s="797"/>
      <c r="AL20" s="617" t="s">
        <v>544</v>
      </c>
    </row>
    <row r="21" spans="1:53" ht="45">
      <c r="A21" s="796"/>
      <c r="B21" s="796"/>
      <c r="C21" s="796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6"/>
      <c r="O21" s="797"/>
      <c r="P21" s="797"/>
      <c r="Q21" s="797"/>
      <c r="R21" s="797"/>
      <c r="S21" s="797"/>
      <c r="T21" s="797"/>
      <c r="U21" s="797"/>
      <c r="V21" s="797"/>
      <c r="W21" s="797"/>
      <c r="X21" s="797"/>
      <c r="Y21" s="797"/>
      <c r="Z21" s="797"/>
      <c r="AA21" s="797"/>
      <c r="AB21" s="797"/>
      <c r="AC21" s="797"/>
      <c r="AD21" s="797"/>
      <c r="AE21" s="797"/>
      <c r="AF21" s="797"/>
      <c r="AG21" s="797"/>
      <c r="AH21" s="797"/>
      <c r="AI21" s="797"/>
      <c r="AJ21" s="797"/>
      <c r="AK21" s="797"/>
      <c r="AL21" s="617" t="s">
        <v>683</v>
      </c>
    </row>
    <row r="22" spans="1:53" ht="20.100000000000001" customHeight="1">
      <c r="A22" s="796"/>
      <c r="B22" s="796"/>
      <c r="C22" s="796"/>
      <c r="D22" s="796">
        <v>1</v>
      </c>
      <c r="E22" s="298"/>
      <c r="F22" s="348"/>
      <c r="G22" s="349"/>
      <c r="H22" s="349"/>
      <c r="I22" s="799"/>
      <c r="J22" s="800"/>
      <c r="K22" s="771"/>
      <c r="L22" s="817" t="str">
        <f>mergeValue(A22) &amp;"."&amp; mergeValue(B22)&amp;"."&amp; mergeValue(C22)&amp;"."&amp; mergeValue(D22)</f>
        <v>1.1.1.1</v>
      </c>
      <c r="M22" s="810"/>
      <c r="N22" s="812"/>
      <c r="O22" s="791" t="s">
        <v>96</v>
      </c>
      <c r="P22" s="792"/>
      <c r="Q22" s="769" t="s">
        <v>88</v>
      </c>
      <c r="R22" s="788"/>
      <c r="S22" s="789">
        <v>1</v>
      </c>
      <c r="T22" s="813"/>
      <c r="U22" s="769" t="s">
        <v>88</v>
      </c>
      <c r="V22" s="788"/>
      <c r="W22" s="789" t="s">
        <v>96</v>
      </c>
      <c r="X22" s="818"/>
      <c r="Y22" s="769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85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6"/>
      <c r="B23" s="796"/>
      <c r="C23" s="796"/>
      <c r="D23" s="796"/>
      <c r="E23" s="298"/>
      <c r="F23" s="348"/>
      <c r="G23" s="349"/>
      <c r="H23" s="349"/>
      <c r="I23" s="799"/>
      <c r="J23" s="800"/>
      <c r="K23" s="771"/>
      <c r="L23" s="801"/>
      <c r="M23" s="811"/>
      <c r="N23" s="812"/>
      <c r="O23" s="791"/>
      <c r="P23" s="792"/>
      <c r="Q23" s="769"/>
      <c r="R23" s="788"/>
      <c r="S23" s="789"/>
      <c r="T23" s="814"/>
      <c r="U23" s="769"/>
      <c r="V23" s="788"/>
      <c r="W23" s="789"/>
      <c r="X23" s="819"/>
      <c r="Y23" s="769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85"/>
      <c r="AN23" s="317"/>
      <c r="AO23" s="317"/>
      <c r="AP23" s="317"/>
      <c r="AQ23" s="317"/>
      <c r="AR23" s="317"/>
      <c r="AS23" s="317"/>
    </row>
    <row r="24" spans="1:53" ht="20.100000000000001" customHeight="1">
      <c r="A24" s="796"/>
      <c r="B24" s="796"/>
      <c r="C24" s="796"/>
      <c r="D24" s="796"/>
      <c r="E24" s="298"/>
      <c r="F24" s="348"/>
      <c r="G24" s="349"/>
      <c r="H24" s="349"/>
      <c r="I24" s="799"/>
      <c r="J24" s="800"/>
      <c r="K24" s="771"/>
      <c r="L24" s="801"/>
      <c r="M24" s="811"/>
      <c r="N24" s="812"/>
      <c r="O24" s="791"/>
      <c r="P24" s="792"/>
      <c r="Q24" s="769"/>
      <c r="R24" s="788"/>
      <c r="S24" s="789"/>
      <c r="T24" s="815"/>
      <c r="U24" s="769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85"/>
      <c r="AN24" s="317"/>
      <c r="AO24" s="317"/>
      <c r="AP24" s="317"/>
      <c r="AQ24" s="317"/>
      <c r="AR24" s="317"/>
      <c r="AS24" s="317"/>
    </row>
    <row r="25" spans="1:53" ht="20.100000000000001" customHeight="1">
      <c r="A25" s="796"/>
      <c r="B25" s="796"/>
      <c r="C25" s="796"/>
      <c r="D25" s="796"/>
      <c r="E25" s="298"/>
      <c r="F25" s="348"/>
      <c r="G25" s="349"/>
      <c r="H25" s="349"/>
      <c r="I25" s="799"/>
      <c r="J25" s="800"/>
      <c r="K25" s="771"/>
      <c r="L25" s="801"/>
      <c r="M25" s="811"/>
      <c r="N25" s="812"/>
      <c r="O25" s="791"/>
      <c r="P25" s="792"/>
      <c r="Q25" s="769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85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6"/>
      <c r="B26" s="796"/>
      <c r="C26" s="796"/>
      <c r="D26" s="796"/>
      <c r="E26" s="350"/>
      <c r="F26" s="351"/>
      <c r="G26" s="350"/>
      <c r="H26" s="350"/>
      <c r="I26" s="799"/>
      <c r="J26" s="800"/>
      <c r="K26" s="771"/>
      <c r="L26" s="801"/>
      <c r="M26" s="811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85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6"/>
      <c r="B27" s="796"/>
      <c r="C27" s="796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85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6"/>
      <c r="B28" s="796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6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НАО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gS4OqgFX2kta8RIrBqjhgz1YKhzrpSFpYTF9j8MCvVekmvftSsaffJZEQYqNpVntNLqg5RhVHL/uED98p802iA==" saltValue="jd3W6N/gVxz4tKr+hwZUN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5" t="str">
        <f>"Код отчёта: " &amp; GetCode()</f>
        <v>Код отчёта: FAS.JKH.OPEN.INFO.PRICE.HVS</v>
      </c>
      <c r="C2" s="705"/>
      <c r="D2" s="705"/>
      <c r="E2" s="705"/>
      <c r="F2" s="705"/>
      <c r="G2" s="705"/>
      <c r="Q2" s="356"/>
      <c r="R2" s="356"/>
      <c r="S2" s="356"/>
      <c r="T2" s="356"/>
      <c r="U2" s="356"/>
      <c r="V2" s="356"/>
      <c r="W2" s="356"/>
    </row>
    <row r="3" spans="1:27" ht="18" customHeight="1">
      <c r="B3" s="706" t="str">
        <f>"Версия " &amp; GetVersion()</f>
        <v>Версия 1.0.2</v>
      </c>
      <c r="C3" s="70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9" t="s">
        <v>495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10"/>
      <c r="X5" s="710"/>
      <c r="Y5" s="71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7" t="s">
        <v>676</v>
      </c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58"/>
    </row>
    <row r="8" spans="1:27" ht="15" customHeight="1">
      <c r="A8" s="42"/>
      <c r="B8" s="77"/>
      <c r="C8" s="76"/>
      <c r="D8" s="59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58"/>
    </row>
    <row r="9" spans="1:27" ht="15" customHeight="1">
      <c r="A9" s="42"/>
      <c r="B9" s="77"/>
      <c r="C9" s="76"/>
      <c r="D9" s="59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58"/>
    </row>
    <row r="10" spans="1:27" ht="10.5" customHeight="1">
      <c r="A10" s="42"/>
      <c r="B10" s="77"/>
      <c r="C10" s="76"/>
      <c r="D10" s="59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58"/>
    </row>
    <row r="11" spans="1:27" ht="27" customHeight="1">
      <c r="A11" s="42"/>
      <c r="B11" s="77"/>
      <c r="C11" s="76"/>
      <c r="D11" s="59"/>
      <c r="E11" s="707"/>
      <c r="F11" s="707"/>
      <c r="G11" s="707"/>
      <c r="H11" s="707"/>
      <c r="I11" s="707"/>
      <c r="J11" s="707"/>
      <c r="K11" s="707"/>
      <c r="L11" s="707"/>
      <c r="M11" s="707"/>
      <c r="N11" s="707"/>
      <c r="O11" s="707"/>
      <c r="P11" s="707"/>
      <c r="Q11" s="707"/>
      <c r="R11" s="707"/>
      <c r="S11" s="707"/>
      <c r="T11" s="707"/>
      <c r="U11" s="707"/>
      <c r="V11" s="707"/>
      <c r="W11" s="707"/>
      <c r="X11" s="707"/>
      <c r="Y11" s="58"/>
    </row>
    <row r="12" spans="1:27" ht="12" customHeight="1">
      <c r="A12" s="42"/>
      <c r="B12" s="77"/>
      <c r="C12" s="76"/>
      <c r="D12" s="59"/>
      <c r="E12" s="707"/>
      <c r="F12" s="707"/>
      <c r="G12" s="707"/>
      <c r="H12" s="707"/>
      <c r="I12" s="707"/>
      <c r="J12" s="707"/>
      <c r="K12" s="707"/>
      <c r="L12" s="707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58"/>
    </row>
    <row r="13" spans="1:27" ht="38.25" customHeight="1">
      <c r="A13" s="42"/>
      <c r="B13" s="77"/>
      <c r="C13" s="76"/>
      <c r="D13" s="59"/>
      <c r="E13" s="707"/>
      <c r="F13" s="707"/>
      <c r="G13" s="707"/>
      <c r="H13" s="707"/>
      <c r="I13" s="707"/>
      <c r="J13" s="707"/>
      <c r="K13" s="707"/>
      <c r="L13" s="707"/>
      <c r="M13" s="707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2"/>
    </row>
    <row r="14" spans="1:27" ht="15" customHeight="1">
      <c r="A14" s="42"/>
      <c r="B14" s="77"/>
      <c r="C14" s="76"/>
      <c r="D14" s="59"/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7"/>
      <c r="R14" s="707"/>
      <c r="S14" s="707"/>
      <c r="T14" s="707"/>
      <c r="U14" s="707"/>
      <c r="V14" s="707"/>
      <c r="W14" s="707"/>
      <c r="X14" s="707"/>
      <c r="Y14" s="58"/>
    </row>
    <row r="15" spans="1:27" ht="15">
      <c r="A15" s="42"/>
      <c r="B15" s="77"/>
      <c r="C15" s="76"/>
      <c r="D15" s="59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58"/>
    </row>
    <row r="16" spans="1:27" ht="15">
      <c r="A16" s="42"/>
      <c r="B16" s="77"/>
      <c r="C16" s="76"/>
      <c r="D16" s="59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7"/>
      <c r="X16" s="707"/>
      <c r="Y16" s="58"/>
    </row>
    <row r="17" spans="1:25" ht="15" customHeight="1">
      <c r="A17" s="42"/>
      <c r="B17" s="77"/>
      <c r="C17" s="76"/>
      <c r="D17" s="59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58"/>
    </row>
    <row r="18" spans="1:25" ht="15">
      <c r="A18" s="42"/>
      <c r="B18" s="77"/>
      <c r="C18" s="76"/>
      <c r="D18" s="59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58"/>
    </row>
    <row r="19" spans="1:25" ht="59.25" customHeight="1">
      <c r="A19" s="42"/>
      <c r="B19" s="77"/>
      <c r="C19" s="76"/>
      <c r="D19" s="65"/>
      <c r="E19" s="707"/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707"/>
      <c r="R19" s="707"/>
      <c r="S19" s="707"/>
      <c r="T19" s="707"/>
      <c r="U19" s="707"/>
      <c r="V19" s="707"/>
      <c r="W19" s="707"/>
      <c r="X19" s="70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2" t="s">
        <v>257</v>
      </c>
      <c r="G21" s="713"/>
      <c r="H21" s="713"/>
      <c r="I21" s="713"/>
      <c r="J21" s="713"/>
      <c r="K21" s="713"/>
      <c r="L21" s="713"/>
      <c r="M21" s="713"/>
      <c r="N21" s="59"/>
      <c r="O21" s="70" t="s">
        <v>240</v>
      </c>
      <c r="P21" s="714" t="s">
        <v>241</v>
      </c>
      <c r="Q21" s="715"/>
      <c r="R21" s="715"/>
      <c r="S21" s="715"/>
      <c r="T21" s="715"/>
      <c r="U21" s="715"/>
      <c r="V21" s="715"/>
      <c r="W21" s="715"/>
      <c r="X21" s="71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2" t="s">
        <v>243</v>
      </c>
      <c r="G22" s="713"/>
      <c r="H22" s="713"/>
      <c r="I22" s="713"/>
      <c r="J22" s="713"/>
      <c r="K22" s="713"/>
      <c r="L22" s="713"/>
      <c r="M22" s="713"/>
      <c r="N22" s="59"/>
      <c r="O22" s="73" t="s">
        <v>240</v>
      </c>
      <c r="P22" s="714" t="s">
        <v>674</v>
      </c>
      <c r="Q22" s="715"/>
      <c r="R22" s="715"/>
      <c r="S22" s="715"/>
      <c r="T22" s="715"/>
      <c r="U22" s="715"/>
      <c r="V22" s="715"/>
      <c r="W22" s="715"/>
      <c r="X22" s="71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8"/>
      <c r="Q23" s="708"/>
      <c r="R23" s="708"/>
      <c r="S23" s="708"/>
      <c r="T23" s="708"/>
      <c r="U23" s="708"/>
      <c r="V23" s="708"/>
      <c r="W23" s="70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1" t="s">
        <v>442</v>
      </c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58"/>
    </row>
    <row r="36" spans="1:25" ht="38.25" hidden="1" customHeight="1">
      <c r="A36" s="42"/>
      <c r="B36" s="77"/>
      <c r="C36" s="76"/>
      <c r="D36" s="60"/>
      <c r="E36" s="711"/>
      <c r="F36" s="711"/>
      <c r="G36" s="711"/>
      <c r="H36" s="711"/>
      <c r="I36" s="711"/>
      <c r="J36" s="711"/>
      <c r="K36" s="711"/>
      <c r="L36" s="711"/>
      <c r="M36" s="711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58"/>
    </row>
    <row r="37" spans="1:25" ht="9.75" hidden="1" customHeight="1">
      <c r="A37" s="42"/>
      <c r="B37" s="77"/>
      <c r="C37" s="76"/>
      <c r="D37" s="60"/>
      <c r="E37" s="711"/>
      <c r="F37" s="711"/>
      <c r="G37" s="711"/>
      <c r="H37" s="711"/>
      <c r="I37" s="711"/>
      <c r="J37" s="711"/>
      <c r="K37" s="711"/>
      <c r="L37" s="711"/>
      <c r="M37" s="711"/>
      <c r="N37" s="711"/>
      <c r="O37" s="711"/>
      <c r="P37" s="711"/>
      <c r="Q37" s="711"/>
      <c r="R37" s="711"/>
      <c r="S37" s="711"/>
      <c r="T37" s="711"/>
      <c r="U37" s="711"/>
      <c r="V37" s="711"/>
      <c r="W37" s="711"/>
      <c r="X37" s="711"/>
      <c r="Y37" s="58"/>
    </row>
    <row r="38" spans="1:25" ht="51" hidden="1" customHeight="1">
      <c r="A38" s="42"/>
      <c r="B38" s="77"/>
      <c r="C38" s="76"/>
      <c r="D38" s="60"/>
      <c r="E38" s="711"/>
      <c r="F38" s="711"/>
      <c r="G38" s="711"/>
      <c r="H38" s="711"/>
      <c r="I38" s="711"/>
      <c r="J38" s="711"/>
      <c r="K38" s="711"/>
      <c r="L38" s="711"/>
      <c r="M38" s="711"/>
      <c r="N38" s="711"/>
      <c r="O38" s="711"/>
      <c r="P38" s="711"/>
      <c r="Q38" s="711"/>
      <c r="R38" s="711"/>
      <c r="S38" s="711"/>
      <c r="T38" s="711"/>
      <c r="U38" s="711"/>
      <c r="V38" s="711"/>
      <c r="W38" s="711"/>
      <c r="X38" s="711"/>
      <c r="Y38" s="58"/>
    </row>
    <row r="39" spans="1:25" ht="15" hidden="1" customHeight="1">
      <c r="A39" s="42"/>
      <c r="B39" s="77"/>
      <c r="C39" s="76"/>
      <c r="D39" s="60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58"/>
    </row>
    <row r="40" spans="1:25" ht="12" hidden="1" customHeight="1">
      <c r="A40" s="42"/>
      <c r="B40" s="77"/>
      <c r="C40" s="76"/>
      <c r="D40" s="60"/>
      <c r="E40" s="697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58"/>
    </row>
    <row r="41" spans="1:25" ht="38.25" hidden="1" customHeight="1">
      <c r="A41" s="42"/>
      <c r="B41" s="77"/>
      <c r="C41" s="76"/>
      <c r="D41" s="60"/>
      <c r="E41" s="711"/>
      <c r="F41" s="711"/>
      <c r="G41" s="711"/>
      <c r="H41" s="711"/>
      <c r="I41" s="711"/>
      <c r="J41" s="711"/>
      <c r="K41" s="711"/>
      <c r="L41" s="711"/>
      <c r="M41" s="711"/>
      <c r="N41" s="711"/>
      <c r="O41" s="711"/>
      <c r="P41" s="711"/>
      <c r="Q41" s="711"/>
      <c r="R41" s="711"/>
      <c r="S41" s="711"/>
      <c r="T41" s="711"/>
      <c r="U41" s="711"/>
      <c r="V41" s="711"/>
      <c r="W41" s="711"/>
      <c r="X41" s="711"/>
      <c r="Y41" s="58"/>
    </row>
    <row r="42" spans="1:25" ht="15" hidden="1">
      <c r="A42" s="42"/>
      <c r="B42" s="77"/>
      <c r="C42" s="76"/>
      <c r="D42" s="60"/>
      <c r="E42" s="711"/>
      <c r="F42" s="711"/>
      <c r="G42" s="711"/>
      <c r="H42" s="711"/>
      <c r="I42" s="711"/>
      <c r="J42" s="711"/>
      <c r="K42" s="711"/>
      <c r="L42" s="711"/>
      <c r="M42" s="711"/>
      <c r="N42" s="711"/>
      <c r="O42" s="711"/>
      <c r="P42" s="711"/>
      <c r="Q42" s="711"/>
      <c r="R42" s="711"/>
      <c r="S42" s="711"/>
      <c r="T42" s="711"/>
      <c r="U42" s="711"/>
      <c r="V42" s="711"/>
      <c r="W42" s="711"/>
      <c r="X42" s="711"/>
      <c r="Y42" s="58"/>
    </row>
    <row r="43" spans="1:25" ht="15" hidden="1">
      <c r="A43" s="42"/>
      <c r="B43" s="77"/>
      <c r="C43" s="76"/>
      <c r="D43" s="60"/>
      <c r="E43" s="711"/>
      <c r="F43" s="711"/>
      <c r="G43" s="711"/>
      <c r="H43" s="711"/>
      <c r="I43" s="711"/>
      <c r="J43" s="711"/>
      <c r="K43" s="711"/>
      <c r="L43" s="711"/>
      <c r="M43" s="711"/>
      <c r="N43" s="711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58"/>
    </row>
    <row r="44" spans="1:25" ht="33.75" hidden="1" customHeight="1">
      <c r="A44" s="42"/>
      <c r="B44" s="77"/>
      <c r="C44" s="76"/>
      <c r="D44" s="65"/>
      <c r="E44" s="711"/>
      <c r="F44" s="711"/>
      <c r="G44" s="711"/>
      <c r="H44" s="711"/>
      <c r="I44" s="711"/>
      <c r="J44" s="711"/>
      <c r="K44" s="711"/>
      <c r="L44" s="711"/>
      <c r="M44" s="711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58"/>
    </row>
    <row r="45" spans="1:25" ht="15" hidden="1">
      <c r="A45" s="42"/>
      <c r="B45" s="77"/>
      <c r="C45" s="76"/>
      <c r="D45" s="65"/>
      <c r="E45" s="711"/>
      <c r="F45" s="711"/>
      <c r="G45" s="711"/>
      <c r="H45" s="711"/>
      <c r="I45" s="711"/>
      <c r="J45" s="711"/>
      <c r="K45" s="711"/>
      <c r="L45" s="711"/>
      <c r="M45" s="711"/>
      <c r="N45" s="711"/>
      <c r="O45" s="711"/>
      <c r="P45" s="711"/>
      <c r="Q45" s="711"/>
      <c r="R45" s="711"/>
      <c r="S45" s="711"/>
      <c r="T45" s="711"/>
      <c r="U45" s="711"/>
      <c r="V45" s="711"/>
      <c r="W45" s="711"/>
      <c r="X45" s="711"/>
      <c r="Y45" s="58"/>
    </row>
    <row r="46" spans="1:25" ht="24" hidden="1" customHeight="1">
      <c r="A46" s="42"/>
      <c r="B46" s="77"/>
      <c r="C46" s="76"/>
      <c r="D46" s="60"/>
      <c r="E46" s="699" t="s">
        <v>239</v>
      </c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58"/>
    </row>
    <row r="47" spans="1:25" ht="37.5" hidden="1" customHeight="1">
      <c r="A47" s="42"/>
      <c r="B47" s="77"/>
      <c r="C47" s="76"/>
      <c r="D47" s="60"/>
      <c r="E47" s="699"/>
      <c r="F47" s="699"/>
      <c r="G47" s="699"/>
      <c r="H47" s="699"/>
      <c r="I47" s="699"/>
      <c r="J47" s="699"/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58"/>
    </row>
    <row r="48" spans="1:25" ht="24" hidden="1" customHeight="1">
      <c r="A48" s="42"/>
      <c r="B48" s="77"/>
      <c r="C48" s="76"/>
      <c r="D48" s="60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58"/>
    </row>
    <row r="49" spans="1:25" ht="51" hidden="1" customHeight="1">
      <c r="A49" s="42"/>
      <c r="B49" s="77"/>
      <c r="C49" s="76"/>
      <c r="D49" s="60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58"/>
    </row>
    <row r="50" spans="1:25" ht="15" hidden="1">
      <c r="A50" s="42"/>
      <c r="B50" s="77"/>
      <c r="C50" s="76"/>
      <c r="D50" s="60"/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58"/>
    </row>
    <row r="51" spans="1:25" ht="15" hidden="1">
      <c r="A51" s="42"/>
      <c r="B51" s="77"/>
      <c r="C51" s="76"/>
      <c r="D51" s="60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58"/>
    </row>
    <row r="52" spans="1:25" ht="15" hidden="1">
      <c r="A52" s="42"/>
      <c r="B52" s="77"/>
      <c r="C52" s="76"/>
      <c r="D52" s="60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58"/>
    </row>
    <row r="53" spans="1:25" ht="15" hidden="1">
      <c r="A53" s="42"/>
      <c r="B53" s="77"/>
      <c r="C53" s="76"/>
      <c r="D53" s="60"/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58"/>
    </row>
    <row r="54" spans="1:25" ht="15" hidden="1">
      <c r="A54" s="42"/>
      <c r="B54" s="77"/>
      <c r="C54" s="76"/>
      <c r="D54" s="60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58"/>
    </row>
    <row r="55" spans="1:25" ht="15" hidden="1">
      <c r="A55" s="42"/>
      <c r="B55" s="77"/>
      <c r="C55" s="76"/>
      <c r="D55" s="60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58"/>
    </row>
    <row r="56" spans="1:25" ht="25.5" hidden="1" customHeight="1">
      <c r="A56" s="42"/>
      <c r="B56" s="77"/>
      <c r="C56" s="76"/>
      <c r="D56" s="65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58"/>
    </row>
    <row r="57" spans="1:25" ht="15" hidden="1">
      <c r="A57" s="42"/>
      <c r="B57" s="77"/>
      <c r="C57" s="76"/>
      <c r="D57" s="65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02"/>
      <c r="F59" s="702"/>
      <c r="G59" s="702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58"/>
    </row>
    <row r="60" spans="1:25" ht="15" hidden="1" customHeight="1">
      <c r="A60" s="42"/>
      <c r="B60" s="77"/>
      <c r="C60" s="76"/>
      <c r="D60" s="60"/>
      <c r="E60" s="701"/>
      <c r="F60" s="701"/>
      <c r="G60" s="701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6"/>
      <c r="T60" s="696"/>
      <c r="U60" s="696"/>
      <c r="V60" s="696"/>
      <c r="W60" s="696"/>
      <c r="X60" s="696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6"/>
      <c r="T61" s="696"/>
      <c r="U61" s="696"/>
      <c r="V61" s="696"/>
      <c r="W61" s="696"/>
      <c r="X61" s="69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673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01"/>
      <c r="F82" s="701"/>
      <c r="G82" s="701"/>
      <c r="H82" s="697"/>
      <c r="I82" s="698"/>
      <c r="J82" s="698"/>
      <c r="K82" s="698"/>
      <c r="L82" s="698"/>
      <c r="M82" s="698"/>
      <c r="N82" s="698"/>
      <c r="O82" s="698"/>
      <c r="P82" s="698"/>
      <c r="Q82" s="698"/>
      <c r="R82" s="698"/>
      <c r="S82" s="698"/>
      <c r="T82" s="698"/>
      <c r="U82" s="698"/>
      <c r="V82" s="698"/>
      <c r="W82" s="698"/>
      <c r="X82" s="69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4" t="s">
        <v>238</v>
      </c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704"/>
      <c r="X98" s="70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3" t="s">
        <v>237</v>
      </c>
      <c r="G100" s="703"/>
      <c r="H100" s="703"/>
      <c r="I100" s="703"/>
      <c r="J100" s="703"/>
      <c r="K100" s="703"/>
      <c r="L100" s="703"/>
      <c r="M100" s="703"/>
      <c r="N100" s="703"/>
      <c r="O100" s="703"/>
      <c r="P100" s="703"/>
      <c r="Q100" s="703"/>
      <c r="R100" s="703"/>
      <c r="S100" s="70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3" t="s">
        <v>236</v>
      </c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3oJjj+GxHjutgCIQQPgUzdpy3x0nWSgZs62/Q1llVCQnkrZj8uDLQa3KUGIaepoEfMf1n+om3CzuYhFuHXlZsw==" saltValue="uShdkTDpIT+KV5nepvkzVQ==" spinCount="100000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D4" zoomScaleNormal="100" workbookViewId="0">
      <selection activeCell="F15" sqref="F15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86" t="s">
        <v>509</v>
      </c>
      <c r="E5" s="786"/>
      <c r="F5" s="786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7" t="s">
        <v>510</v>
      </c>
      <c r="E7" s="787"/>
      <c r="F7" s="787"/>
      <c r="G7" s="822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2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8" t="s">
        <v>1575</v>
      </c>
      <c r="F12" s="647" t="s">
        <v>1576</v>
      </c>
      <c r="G12" s="823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4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9"/>
      <c r="F15" s="690"/>
      <c r="G15" s="823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4"/>
    </row>
  </sheetData>
  <sheetProtection algorithmName="SHA-512" hashValue="hx9p2yioJkYCXgShIJAEptD0qzdLMJLgAFhBS157SCNanSxEKPFOGbyb0nlxyUvoduz9P4UjQkDCxiSIfuU+5g==" saltValue="2qxHz+kZ+PkSeTCpivd5oA==" spinCount="100000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71fd04ba-68b5-4af5-9e35-2f0dc3e629c6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86" t="s">
        <v>518</v>
      </c>
      <c r="E5" s="786"/>
      <c r="F5" s="786"/>
      <c r="G5" s="786"/>
      <c r="H5" s="786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7" t="s">
        <v>510</v>
      </c>
      <c r="E7" s="787"/>
      <c r="F7" s="787"/>
      <c r="G7" s="787"/>
      <c r="H7" s="787"/>
      <c r="I7" s="822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2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7" t="s">
        <v>519</v>
      </c>
      <c r="F10" s="827"/>
      <c r="G10" s="827"/>
      <c r="H10" s="827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9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8"/>
      <c r="H12" s="651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1"/>
      <c r="I13" s="553" t="s">
        <v>524</v>
      </c>
    </row>
    <row r="14" spans="1:29" ht="39" customHeight="1">
      <c r="A14" s="412"/>
      <c r="C14" s="86"/>
      <c r="D14" s="250">
        <v>3</v>
      </c>
      <c r="E14" s="825" t="s">
        <v>690</v>
      </c>
      <c r="F14" s="825"/>
      <c r="G14" s="825"/>
      <c r="H14" s="825"/>
      <c r="I14" s="550"/>
    </row>
    <row r="15" spans="1:29" ht="20.100000000000001" customHeight="1">
      <c r="A15" s="412"/>
      <c r="C15" s="86"/>
      <c r="D15" s="250" t="s">
        <v>498</v>
      </c>
      <c r="E15" s="649"/>
      <c r="F15" s="422"/>
      <c r="G15" s="422" t="s">
        <v>515</v>
      </c>
      <c r="H15" s="651"/>
      <c r="I15" s="823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4"/>
    </row>
    <row r="17" spans="1:12" ht="69" customHeight="1">
      <c r="A17" s="412"/>
      <c r="B17" s="249">
        <v>3</v>
      </c>
      <c r="C17" s="86"/>
      <c r="D17" s="250">
        <v>4</v>
      </c>
      <c r="E17" s="825" t="s">
        <v>691</v>
      </c>
      <c r="F17" s="825"/>
      <c r="G17" s="825"/>
      <c r="H17" s="825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8"/>
      <c r="H18" s="422" t="s">
        <v>515</v>
      </c>
      <c r="I18" s="785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85"/>
    </row>
    <row r="20" spans="1:12" ht="30" customHeight="1">
      <c r="A20" s="412"/>
      <c r="B20" s="249">
        <v>3</v>
      </c>
      <c r="C20" s="86"/>
      <c r="D20" s="250">
        <v>5</v>
      </c>
      <c r="E20" s="825" t="s">
        <v>500</v>
      </c>
      <c r="F20" s="825"/>
      <c r="G20" s="825"/>
      <c r="H20" s="825"/>
      <c r="I20" s="550"/>
    </row>
    <row r="21" spans="1:12" ht="26.1" customHeight="1">
      <c r="A21" s="412"/>
      <c r="C21" s="86"/>
      <c r="D21" s="250" t="s">
        <v>501</v>
      </c>
      <c r="E21" s="826" t="s">
        <v>526</v>
      </c>
      <c r="F21" s="826"/>
      <c r="G21" s="826"/>
      <c r="H21" s="826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8"/>
      <c r="H22" s="422" t="s">
        <v>515</v>
      </c>
      <c r="I22" s="785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85"/>
    </row>
    <row r="24" spans="1:12" ht="14.25" customHeight="1">
      <c r="A24" s="412"/>
      <c r="C24" s="86"/>
      <c r="D24" s="250" t="s">
        <v>503</v>
      </c>
      <c r="E24" s="826" t="s">
        <v>693</v>
      </c>
      <c r="F24" s="826"/>
      <c r="G24" s="826"/>
      <c r="H24" s="826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8"/>
      <c r="H25" s="422" t="s">
        <v>515</v>
      </c>
      <c r="I25" s="785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85"/>
    </row>
    <row r="27" spans="1:12" ht="26.1" customHeight="1">
      <c r="A27" s="412"/>
      <c r="C27" s="86"/>
      <c r="D27" s="250" t="s">
        <v>505</v>
      </c>
      <c r="E27" s="826" t="s">
        <v>695</v>
      </c>
      <c r="F27" s="826"/>
      <c r="G27" s="826"/>
      <c r="H27" s="826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85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85"/>
    </row>
    <row r="30" spans="1:12" ht="59.25" customHeight="1">
      <c r="A30" s="412"/>
      <c r="B30" s="249">
        <v>3</v>
      </c>
      <c r="C30" s="86"/>
      <c r="D30" s="250" t="s">
        <v>72</v>
      </c>
      <c r="E30" s="825" t="s">
        <v>696</v>
      </c>
      <c r="F30" s="825"/>
      <c r="G30" s="825"/>
      <c r="H30" s="825"/>
      <c r="I30" s="550"/>
    </row>
    <row r="31" spans="1:12" ht="20.100000000000001" customHeight="1">
      <c r="A31" s="412"/>
      <c r="C31" s="86"/>
      <c r="D31" s="250" t="s">
        <v>507</v>
      </c>
      <c r="E31" s="649"/>
      <c r="F31" s="422"/>
      <c r="G31" s="422" t="s">
        <v>515</v>
      </c>
      <c r="H31" s="651"/>
      <c r="I31" s="785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85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1" t="s">
        <v>692</v>
      </c>
      <c r="F34" s="761"/>
      <c r="G34" s="761"/>
      <c r="H34" s="761"/>
      <c r="I34" s="761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40625"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8" t="s">
        <v>549</v>
      </c>
      <c r="E5" s="828"/>
      <c r="F5" s="828"/>
      <c r="G5" s="828"/>
      <c r="H5" s="828"/>
      <c r="I5" s="828"/>
      <c r="J5" s="828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0" t="s">
        <v>510</v>
      </c>
      <c r="E8" s="830"/>
      <c r="F8" s="830"/>
      <c r="G8" s="830"/>
      <c r="H8" s="830"/>
      <c r="I8" s="830"/>
      <c r="J8" s="830"/>
      <c r="K8" s="830" t="s">
        <v>511</v>
      </c>
    </row>
    <row r="9" spans="1:14">
      <c r="D9" s="830" t="s">
        <v>95</v>
      </c>
      <c r="E9" s="830" t="s">
        <v>557</v>
      </c>
      <c r="F9" s="830"/>
      <c r="G9" s="830" t="s">
        <v>558</v>
      </c>
      <c r="H9" s="830"/>
      <c r="I9" s="830"/>
      <c r="J9" s="830"/>
      <c r="K9" s="830"/>
    </row>
    <row r="10" spans="1:14" ht="22.5">
      <c r="D10" s="830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0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7"/>
      <c r="J12" s="651"/>
      <c r="K12" s="823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4"/>
    </row>
    <row r="14" spans="1:14" ht="3" customHeight="1">
      <c r="A14" s="136"/>
      <c r="B14" s="136"/>
      <c r="C14" s="136"/>
    </row>
    <row r="15" spans="1:14" ht="27.75" customHeight="1">
      <c r="E15" s="829" t="s">
        <v>681</v>
      </c>
      <c r="F15" s="829"/>
      <c r="G15" s="829"/>
      <c r="H15" s="829"/>
      <c r="I15" s="829"/>
      <c r="J15" s="82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0" t="s">
        <v>317</v>
      </c>
      <c r="E7" s="732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1" t="s">
        <v>318</v>
      </c>
      <c r="E15" s="831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2" t="s">
        <v>95</v>
      </c>
      <c r="G5" s="472" t="s">
        <v>513</v>
      </c>
      <c r="H5" s="682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5">
        <v>1</v>
      </c>
      <c r="G7" s="554" t="s">
        <v>567</v>
      </c>
      <c r="H7" s="676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685" t="str">
        <f>"2." &amp;mergeValue(A8)</f>
        <v>2.1</v>
      </c>
      <c r="G8" s="554" t="s">
        <v>569</v>
      </c>
      <c r="H8" s="676" t="str">
        <f>IF('Перечень тарифов'!R21="","наименование отсутствует","" &amp; 'Перечень тарифов'!R21 &amp; "")</f>
        <v>НАО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685" t="str">
        <f>"3." &amp;mergeValue(A9)</f>
        <v>3.1</v>
      </c>
      <c r="G9" s="554" t="s">
        <v>570</v>
      </c>
      <c r="H9" s="676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685" t="str">
        <f>"4."&amp;mergeValue(A10)</f>
        <v>4.1</v>
      </c>
      <c r="G10" s="554" t="s">
        <v>571</v>
      </c>
      <c r="H10" s="682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673"/>
      <c r="D11" s="673"/>
      <c r="F11" s="685" t="str">
        <f>"4."&amp;mergeValue(A11) &amp;"."&amp;mergeValue(B11)</f>
        <v>4.1.1</v>
      </c>
      <c r="G11" s="461" t="s">
        <v>679</v>
      </c>
      <c r="H11" s="676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673"/>
      <c r="F12" s="685" t="str">
        <f>"4."&amp;mergeValue(A12) &amp;"."&amp;mergeValue(B12)&amp;"."&amp;mergeValue(C12)</f>
        <v>4.1.1.1</v>
      </c>
      <c r="G12" s="476" t="s">
        <v>572</v>
      </c>
      <c r="H12" s="676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673">
        <v>1</v>
      </c>
      <c r="F13" s="685" t="str">
        <f>"4."&amp;mergeValue(A13) &amp;"."&amp;mergeValue(B13)&amp;"."&amp;mergeValue(C13)&amp;"."&amp;mergeValue(D13)</f>
        <v>4.1.1.1.1</v>
      </c>
      <c r="G13" s="557" t="s">
        <v>573</v>
      </c>
      <c r="H13" s="676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gS4OqgFX2kta8RIrBqjhgz1YKhzrpSFpYTF9j8MCvVekmvftSsaffJZEQYqNpVntNLqg5RhVHL/uED98p802iA==" saltValue="jd3W6N/gVxz4tKr+hwZUN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8" t="s">
        <v>58</v>
      </c>
      <c r="E7" s="828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ColWidth="9.140625"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2" t="s">
        <v>59</v>
      </c>
      <c r="C2" s="832"/>
      <c r="D2" s="832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algorithmName="SHA-512" hashValue="8l+TNkFfYJoAyIR3ulOCexnNmK8AU85nK2AkfIouhZJSHILjaTHU25ZmYRWBiVhi6rHw98+B4M/SDvUKVEawUA==" saltValue="e48RYFP/SMvmo3FbbknToQ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16"/>
  <sheetViews>
    <sheetView showGridLines="0" workbookViewId="0"/>
  </sheetViews>
  <sheetFormatPr defaultRowHeight="11.25"/>
  <sheetData>
    <row r="1" spans="1:1">
      <c r="A1" s="666">
        <f>IF('Форма 2.2 | Т-тех'!$O$22="",1,0)</f>
        <v>0</v>
      </c>
    </row>
    <row r="2" spans="1:1">
      <c r="A2" s="666">
        <f>IF('Форма 2.2 | Т-тех'!$R$23="",1,0)</f>
        <v>0</v>
      </c>
    </row>
    <row r="3" spans="1:1">
      <c r="A3" s="666">
        <f>IF('Форма 2.2 | Т-тех'!$T$23="",1,0)</f>
        <v>0</v>
      </c>
    </row>
    <row r="4" spans="1:1">
      <c r="A4" s="666">
        <f>IF('Форма 2.2 | Т-тех'!$S$23="",1,0)</f>
        <v>0</v>
      </c>
    </row>
    <row r="5" spans="1:1">
      <c r="A5" s="666">
        <f>IF('Форма 2.2 | Т-тех'!$U$23="",1,0)</f>
        <v>0</v>
      </c>
    </row>
    <row r="6" spans="1:1">
      <c r="A6" s="666">
        <f>IF('Форма 2.2 | Т-транс'!$O$22="",1,0)</f>
        <v>1</v>
      </c>
    </row>
    <row r="7" spans="1:1">
      <c r="A7" s="666">
        <f>IF('Форма 2.2 | Т-транс'!$R$23="",1,0)</f>
        <v>1</v>
      </c>
    </row>
    <row r="8" spans="1:1">
      <c r="A8" s="666">
        <f>IF('Форма 2.2 | Т-транс'!$T$23="",1,0)</f>
        <v>1</v>
      </c>
    </row>
    <row r="9" spans="1:1">
      <c r="A9" s="666">
        <f>IF('Форма 2.2 | Т-транс'!$S$23="",1,0)</f>
        <v>0</v>
      </c>
    </row>
    <row r="10" spans="1:1">
      <c r="A10" s="666">
        <f>IF('Форма 2.2 | Т-транс'!$U$23="",1,0)</f>
        <v>0</v>
      </c>
    </row>
    <row r="11" spans="1:1">
      <c r="A11" s="666">
        <f>IF('Форма 2.2 | Т-подвоз'!$O$22="",1,0)</f>
        <v>1</v>
      </c>
    </row>
    <row r="12" spans="1:1">
      <c r="A12" s="666">
        <f>IF('Форма 2.2 | Т-подвоз'!$R$23="",1,0)</f>
        <v>1</v>
      </c>
    </row>
    <row r="13" spans="1:1">
      <c r="A13" s="666">
        <f>IF('Форма 2.2 | Т-подвоз'!$T$23="",1,0)</f>
        <v>1</v>
      </c>
    </row>
    <row r="14" spans="1:1">
      <c r="A14" s="666">
        <f>IF('Форма 2.2 | Т-подвоз'!$S$23="",1,0)</f>
        <v>0</v>
      </c>
    </row>
    <row r="15" spans="1:1">
      <c r="A15" s="666">
        <f>IF('Форма 2.2 | Т-подвоз'!$U$23="",1,0)</f>
        <v>0</v>
      </c>
    </row>
    <row r="16" spans="1:1">
      <c r="A16" s="666">
        <f>IF('Форма 2.2 | Т-пит'!$O$22="",1,0)</f>
        <v>1</v>
      </c>
    </row>
    <row r="17" spans="1:1">
      <c r="A17" s="666">
        <f>IF('Форма 2.2 | Т-пит'!$R$23="",1,0)</f>
        <v>1</v>
      </c>
    </row>
    <row r="18" spans="1:1">
      <c r="A18" s="666">
        <f>IF('Форма 2.2 | Т-пит'!$T$23="",1,0)</f>
        <v>1</v>
      </c>
    </row>
    <row r="19" spans="1:1">
      <c r="A19" s="666">
        <f>IF('Форма 2.2 | Т-пит'!$S$23="",1,0)</f>
        <v>0</v>
      </c>
    </row>
    <row r="20" spans="1:1">
      <c r="A20" s="666">
        <f>IF('Форма 2.2 | Т-пит'!$U$23="",1,0)</f>
        <v>0</v>
      </c>
    </row>
    <row r="21" spans="1:1">
      <c r="A21" s="666">
        <f>IF('Форма 2.3 | Т-подкл(инд)'!$M$22="",1,0)</f>
        <v>1</v>
      </c>
    </row>
    <row r="22" spans="1:1">
      <c r="A22" s="666">
        <f>IF('Форма 2.3 | Т-подкл(инд)'!$Q$22="",1,0)</f>
        <v>1</v>
      </c>
    </row>
    <row r="23" spans="1:1">
      <c r="A23" s="666">
        <f>IF('Форма 2.3 | Т-подкл(инд)'!$AD$22="",1,0)</f>
        <v>1</v>
      </c>
    </row>
    <row r="24" spans="1:1">
      <c r="A24" s="666">
        <f>IF('Форма 2.3 | Т-подкл(инд)'!$AE$22="",1,0)</f>
        <v>1</v>
      </c>
    </row>
    <row r="25" spans="1:1">
      <c r="A25" s="666">
        <f>IF('Форма 2.3 | Т-подкл(инд)'!$AF$22="",1,0)</f>
        <v>1</v>
      </c>
    </row>
    <row r="26" spans="1:1">
      <c r="A26" s="666">
        <f>IF('Форма 2.3 | Т-подкл(инд)'!$AG$22="",1,0)</f>
        <v>1</v>
      </c>
    </row>
    <row r="27" spans="1:1">
      <c r="A27" s="666">
        <f>IF('Форма 2.3 | Т-подкл(инд)'!$AH$22="",1,0)</f>
        <v>1</v>
      </c>
    </row>
    <row r="28" spans="1:1">
      <c r="A28" s="666">
        <f>IF('Форма 2.3 | Т-подкл(инд)'!$AJ$22="",1,0)</f>
        <v>1</v>
      </c>
    </row>
    <row r="29" spans="1:1">
      <c r="A29" s="666">
        <f>IF('Форма 2.3 | Т-подкл(инд)'!$N$22="",1,0)</f>
        <v>0</v>
      </c>
    </row>
    <row r="30" spans="1:1">
      <c r="A30" s="666">
        <f>IF('Форма 2.3 | Т-подкл(инд)'!$R$22="",1,0)</f>
        <v>0</v>
      </c>
    </row>
    <row r="31" spans="1:1">
      <c r="A31" s="666">
        <f>IF('Форма 2.3 | Т-подкл(инд)'!$V$22="",1,0)</f>
        <v>0</v>
      </c>
    </row>
    <row r="32" spans="1:1">
      <c r="A32" s="666">
        <f>IF('Форма 2.3 | Т-подкл(инд)'!$Z$22="",1,0)</f>
        <v>0</v>
      </c>
    </row>
    <row r="33" spans="1:1">
      <c r="A33" s="666">
        <f>IF('Форма 2.3 | Т-подкл(инд)'!$AI$22="",1,0)</f>
        <v>0</v>
      </c>
    </row>
    <row r="34" spans="1:1">
      <c r="A34" s="666">
        <f>IF('Форма 2.3 | Т-подкл(инд)'!$AK$22="",1,0)</f>
        <v>0</v>
      </c>
    </row>
    <row r="35" spans="1:1">
      <c r="A35" s="666">
        <f>IF('Форма 2.3 | Т-подкл'!$P$22="",1,0)</f>
        <v>1</v>
      </c>
    </row>
    <row r="36" spans="1:1">
      <c r="A36" s="666">
        <f>IF('Форма 2.3 | Т-подкл'!$AC$22="",1,0)</f>
        <v>1</v>
      </c>
    </row>
    <row r="37" spans="1:1">
      <c r="A37" s="666">
        <f>IF('Форма 2.3 | Т-подкл'!$AD$22="",1,0)</f>
        <v>1</v>
      </c>
    </row>
    <row r="38" spans="1:1">
      <c r="A38" s="666">
        <f>IF('Форма 2.3 | Т-подкл'!$AE$22="",1,0)</f>
        <v>1</v>
      </c>
    </row>
    <row r="39" spans="1:1">
      <c r="A39" s="666">
        <f>IF('Форма 2.3 | Т-подкл'!$AF$22="",1,0)</f>
        <v>1</v>
      </c>
    </row>
    <row r="40" spans="1:1">
      <c r="A40" s="666">
        <f>IF('Форма 2.3 | Т-подкл'!$AG$22="",1,0)</f>
        <v>1</v>
      </c>
    </row>
    <row r="41" spans="1:1">
      <c r="A41" s="666">
        <f>IF('Форма 2.3 | Т-подкл'!$AI$22="",1,0)</f>
        <v>1</v>
      </c>
    </row>
    <row r="42" spans="1:1">
      <c r="A42" s="666">
        <f>IF('Форма 2.3 | Т-подкл'!$Q$22="",1,0)</f>
        <v>0</v>
      </c>
    </row>
    <row r="43" spans="1:1">
      <c r="A43" s="666">
        <f>IF('Форма 2.3 | Т-подкл'!$U$22="",1,0)</f>
        <v>0</v>
      </c>
    </row>
    <row r="44" spans="1:1">
      <c r="A44" s="666">
        <f>IF('Форма 2.3 | Т-подкл'!$Y$22="",1,0)</f>
        <v>0</v>
      </c>
    </row>
    <row r="45" spans="1:1">
      <c r="A45" s="666">
        <f>IF('Форма 2.3 | Т-подкл'!$AH$22="",1,0)</f>
        <v>0</v>
      </c>
    </row>
    <row r="46" spans="1:1">
      <c r="A46" s="666">
        <f>IF('Форма 2.3 | Т-подкл'!$AJ$22="",1,0)</f>
        <v>0</v>
      </c>
    </row>
    <row r="47" spans="1:1">
      <c r="A47" s="666">
        <f>IF('Форма 2.11'!$E$12="",1,0)</f>
        <v>0</v>
      </c>
    </row>
    <row r="48" spans="1:1">
      <c r="A48" s="666">
        <f>IF('Форма 2.11'!$F$12="",1,0)</f>
        <v>0</v>
      </c>
    </row>
    <row r="49" spans="1:1">
      <c r="A49" s="666">
        <f>IF('Форма 2.12'!$G$11="",1,0)</f>
        <v>1</v>
      </c>
    </row>
    <row r="50" spans="1:1">
      <c r="A50" s="666">
        <f>IF('Форма 2.12'!$G$12="",1,0)</f>
        <v>1</v>
      </c>
    </row>
    <row r="51" spans="1:1">
      <c r="A51" s="666">
        <f>IF('Форма 2.12'!$H$12="",1,0)</f>
        <v>1</v>
      </c>
    </row>
    <row r="52" spans="1:1">
      <c r="A52" s="666">
        <f>IF('Форма 2.12'!$H$13="",1,0)</f>
        <v>1</v>
      </c>
    </row>
    <row r="53" spans="1:1">
      <c r="A53" s="666">
        <f>IF('Форма 2.12'!$E$15="",1,0)</f>
        <v>1</v>
      </c>
    </row>
    <row r="54" spans="1:1">
      <c r="A54" s="666">
        <f>IF('Форма 2.12'!$H$15="",1,0)</f>
        <v>1</v>
      </c>
    </row>
    <row r="55" spans="1:1">
      <c r="A55" s="666">
        <f>IF('Форма 2.12'!$G$18="",1,0)</f>
        <v>1</v>
      </c>
    </row>
    <row r="56" spans="1:1">
      <c r="A56" s="666">
        <f>IF('Форма 2.12'!$G$22="",1,0)</f>
        <v>1</v>
      </c>
    </row>
    <row r="57" spans="1:1">
      <c r="A57" s="666">
        <f>IF('Форма 2.12'!$G$25="",1,0)</f>
        <v>1</v>
      </c>
    </row>
    <row r="58" spans="1:1">
      <c r="A58" s="666">
        <f>IF('Форма 2.12'!$E$31="",1,0)</f>
        <v>1</v>
      </c>
    </row>
    <row r="59" spans="1:1">
      <c r="A59" s="666">
        <f>IF('Форма 2.12'!$H$31="",1,0)</f>
        <v>1</v>
      </c>
    </row>
    <row r="60" spans="1:1">
      <c r="A60" s="666">
        <f>IF('Форма 2.12'!$G$28="",1,0)</f>
        <v>1</v>
      </c>
    </row>
    <row r="61" spans="1:1">
      <c r="A61" s="666">
        <f>IF('Форма 1.0.2'!$E$12="",1,0)</f>
        <v>1</v>
      </c>
    </row>
    <row r="62" spans="1:1">
      <c r="A62" s="666">
        <f>IF('Форма 1.0.2'!$F$12="",1,0)</f>
        <v>1</v>
      </c>
    </row>
    <row r="63" spans="1:1">
      <c r="A63" s="666">
        <f>IF('Форма 1.0.2'!$G$12="",1,0)</f>
        <v>1</v>
      </c>
    </row>
    <row r="64" spans="1:1">
      <c r="A64" s="666">
        <f>IF('Форма 1.0.2'!$H$12="",1,0)</f>
        <v>1</v>
      </c>
    </row>
    <row r="65" spans="1:1">
      <c r="A65" s="666">
        <f>IF('Форма 1.0.2'!$I$12="",1,0)</f>
        <v>1</v>
      </c>
    </row>
    <row r="66" spans="1:1">
      <c r="A66" s="666">
        <f>IF('Форма 1.0.2'!$J$12="",1,0)</f>
        <v>1</v>
      </c>
    </row>
    <row r="67" spans="1:1">
      <c r="A67" s="666">
        <f>IF('Сведения об изменении'!$E$12="",1,0)</f>
        <v>1</v>
      </c>
    </row>
    <row r="68" spans="1:1">
      <c r="A68" s="668">
        <f>IF(Территории!$E$12="",1,0)</f>
        <v>0</v>
      </c>
    </row>
    <row r="69" spans="1:1">
      <c r="A69" s="668">
        <f>IF('Перечень тарифов'!$E$21="",1,0)</f>
        <v>0</v>
      </c>
    </row>
    <row r="70" spans="1:1">
      <c r="A70" s="668">
        <f>IF('Перечень тарифов'!$F$21="",1,0)</f>
        <v>0</v>
      </c>
    </row>
    <row r="71" spans="1:1">
      <c r="A71" s="668">
        <f>IF('Перечень тарифов'!$G$21="",1,0)</f>
        <v>0</v>
      </c>
    </row>
    <row r="72" spans="1:1">
      <c r="A72" s="668">
        <f>IF('Перечень тарифов'!$K$21="",1,0)</f>
        <v>0</v>
      </c>
    </row>
    <row r="73" spans="1:1">
      <c r="A73" s="668">
        <f>IF('Перечень тарифов'!$O$21="",1,0)</f>
        <v>0</v>
      </c>
    </row>
    <row r="74" spans="1:1">
      <c r="A74" s="668">
        <f>IF('Перечень тарифов'!$N$21="",1,0)</f>
        <v>0</v>
      </c>
    </row>
    <row r="75" spans="1:1">
      <c r="A75" s="668">
        <f>IF('Перечень тарифов'!$R$21="",1,0)</f>
        <v>0</v>
      </c>
    </row>
    <row r="76" spans="1:1">
      <c r="A76" s="668">
        <f>IF('Форма 2.2 | Т-тех'!$O$23="",1,0)</f>
        <v>0</v>
      </c>
    </row>
    <row r="77" spans="1:1">
      <c r="A77" s="668">
        <f>IF('Форма 2.2 | Т-тех'!$Y$23="",1,0)</f>
        <v>0</v>
      </c>
    </row>
    <row r="78" spans="1:1">
      <c r="A78" s="668">
        <f>IF('Форма 2.2 | Т-тех'!$AA$23="",1,0)</f>
        <v>0</v>
      </c>
    </row>
    <row r="79" spans="1:1">
      <c r="A79" s="668">
        <f>IF('Форма 2.2 | Т-тех'!$V$23="",1,0)</f>
        <v>0</v>
      </c>
    </row>
    <row r="80" spans="1:1">
      <c r="A80" s="668">
        <f>IF('Форма 2.2 | Т-тех'!$Z$23="",1,0)</f>
        <v>0</v>
      </c>
    </row>
    <row r="81" spans="1:1">
      <c r="A81" s="668">
        <f>IF('Форма 2.2 | Т-тех'!$AB$23="",1,0)</f>
        <v>0</v>
      </c>
    </row>
    <row r="82" spans="1:1">
      <c r="A82" s="668">
        <f>IF('Форма 2.2 | Т-тех'!$AF$23="",1,0)</f>
        <v>0</v>
      </c>
    </row>
    <row r="83" spans="1:1">
      <c r="A83" s="668">
        <f>IF('Форма 2.2 | Т-тех'!$AH$23="",1,0)</f>
        <v>0</v>
      </c>
    </row>
    <row r="84" spans="1:1">
      <c r="A84" s="668">
        <f>IF('Форма 2.2 | Т-тех'!$AC$23="",1,0)</f>
        <v>0</v>
      </c>
    </row>
    <row r="85" spans="1:1">
      <c r="A85" s="668">
        <f>IF('Форма 2.2 | Т-тех'!$AG$23="",1,0)</f>
        <v>0</v>
      </c>
    </row>
    <row r="86" spans="1:1">
      <c r="A86" s="668">
        <f>IF('Форма 2.2 | Т-тех'!$AI$23="",1,0)</f>
        <v>0</v>
      </c>
    </row>
    <row r="87" spans="1:1">
      <c r="A87" s="668">
        <f>IF('Форма 2.2 | Т-тех'!$AM$23="",1,0)</f>
        <v>0</v>
      </c>
    </row>
    <row r="88" spans="1:1">
      <c r="A88" s="668">
        <f>IF('Форма 2.2 | Т-тех'!$AO$23="",1,0)</f>
        <v>0</v>
      </c>
    </row>
    <row r="89" spans="1:1">
      <c r="A89" s="668">
        <f>IF('Форма 2.2 | Т-тех'!$AJ$23="",1,0)</f>
        <v>0</v>
      </c>
    </row>
    <row r="90" spans="1:1">
      <c r="A90" s="668">
        <f>IF('Форма 2.2 | Т-тех'!$AN$23="",1,0)</f>
        <v>0</v>
      </c>
    </row>
    <row r="91" spans="1:1">
      <c r="A91" s="668">
        <f>IF('Форма 2.2 | Т-тех'!$AP$23="",1,0)</f>
        <v>0</v>
      </c>
    </row>
    <row r="92" spans="1:1">
      <c r="A92" s="668">
        <f>IF('Форма 2.2 | Т-тех'!$AT$23="",1,0)</f>
        <v>0</v>
      </c>
    </row>
    <row r="93" spans="1:1">
      <c r="A93" s="668">
        <f>IF('Форма 2.2 | Т-тех'!$AV$23="",1,0)</f>
        <v>0</v>
      </c>
    </row>
    <row r="94" spans="1:1">
      <c r="A94" s="668">
        <f>IF('Форма 2.2 | Т-тех'!$AQ$23="",1,0)</f>
        <v>0</v>
      </c>
    </row>
    <row r="95" spans="1:1">
      <c r="A95" s="668">
        <f>IF('Форма 2.2 | Т-тех'!$AU$23="",1,0)</f>
        <v>0</v>
      </c>
    </row>
    <row r="96" spans="1:1">
      <c r="A96" s="668">
        <f>IF('Форма 2.2 | Т-тех'!$AW$23="",1,0)</f>
        <v>0</v>
      </c>
    </row>
    <row r="97" spans="1:1">
      <c r="A97" s="668">
        <f>IF('Форма 2.2 | Т-тех'!$BA$23="",1,0)</f>
        <v>0</v>
      </c>
    </row>
    <row r="98" spans="1:1">
      <c r="A98" s="668">
        <f>IF('Форма 2.2 | Т-тех'!$BC$23="",1,0)</f>
        <v>0</v>
      </c>
    </row>
    <row r="99" spans="1:1">
      <c r="A99" s="668">
        <f>IF('Форма 2.2 | Т-тех'!$AX$23="",1,0)</f>
        <v>0</v>
      </c>
    </row>
    <row r="100" spans="1:1">
      <c r="A100" s="668">
        <f>IF('Форма 2.2 | Т-тех'!$BB$23="",1,0)</f>
        <v>0</v>
      </c>
    </row>
    <row r="101" spans="1:1">
      <c r="A101" s="668">
        <f>IF('Форма 2.2 | Т-тех'!$BD$23="",1,0)</f>
        <v>0</v>
      </c>
    </row>
    <row r="102" spans="1:1">
      <c r="A102" s="668">
        <f>IF('Форма 2.2 | Т-тех'!$BH$23="",1,0)</f>
        <v>0</v>
      </c>
    </row>
    <row r="103" spans="1:1">
      <c r="A103" s="668">
        <f>IF('Форма 2.2 | Т-тех'!$BJ$23="",1,0)</f>
        <v>0</v>
      </c>
    </row>
    <row r="104" spans="1:1">
      <c r="A104" s="668">
        <f>IF('Форма 2.2 | Т-тех'!$BE$23="",1,0)</f>
        <v>0</v>
      </c>
    </row>
    <row r="105" spans="1:1">
      <c r="A105" s="668">
        <f>IF('Форма 2.2 | Т-тех'!$BI$23="",1,0)</f>
        <v>0</v>
      </c>
    </row>
    <row r="106" spans="1:1">
      <c r="A106" s="668">
        <f>IF('Форма 2.2 | Т-тех'!$BK$23="",1,0)</f>
        <v>0</v>
      </c>
    </row>
    <row r="107" spans="1:1">
      <c r="A107" s="668">
        <f>IF('Форма 2.2 | Т-тех'!$BO$23="",1,0)</f>
        <v>0</v>
      </c>
    </row>
    <row r="108" spans="1:1">
      <c r="A108" s="668">
        <f>IF('Форма 2.2 | Т-тех'!$BQ$23="",1,0)</f>
        <v>0</v>
      </c>
    </row>
    <row r="109" spans="1:1">
      <c r="A109" s="668">
        <f>IF('Форма 2.2 | Т-тех'!$BL$23="",1,0)</f>
        <v>0</v>
      </c>
    </row>
    <row r="110" spans="1:1">
      <c r="A110" s="668">
        <f>IF('Форма 2.2 | Т-тех'!$BP$23="",1,0)</f>
        <v>0</v>
      </c>
    </row>
    <row r="111" spans="1:1">
      <c r="A111" s="668">
        <f>IF('Форма 2.2 | Т-тех'!$BR$23="",1,0)</f>
        <v>0</v>
      </c>
    </row>
    <row r="112" spans="1:1">
      <c r="A112" s="668">
        <f>IF('Форма 2.2 | Т-тех'!$BV$23="",1,0)</f>
        <v>0</v>
      </c>
    </row>
    <row r="113" spans="1:1">
      <c r="A113" s="668">
        <f>IF('Форма 2.2 | Т-тех'!$BX$23="",1,0)</f>
        <v>0</v>
      </c>
    </row>
    <row r="114" spans="1:1">
      <c r="A114" s="668">
        <f>IF('Форма 2.2 | Т-тех'!$BS$23="",1,0)</f>
        <v>0</v>
      </c>
    </row>
    <row r="115" spans="1:1">
      <c r="A115" s="668">
        <f>IF('Форма 2.2 | Т-тех'!$BW$23="",1,0)</f>
        <v>0</v>
      </c>
    </row>
    <row r="116" spans="1:1">
      <c r="A116" s="668">
        <f>IF('Форма 2.2 | Т-тех'!$BY$23="",1,0)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40625" defaultRowHeight="11.25"/>
  <cols>
    <col min="1" max="16384" width="9.140625" style="686"/>
  </cols>
  <sheetData>
    <row r="1" spans="1:3">
      <c r="A1" s="686" t="s">
        <v>590</v>
      </c>
      <c r="B1" s="686" t="s">
        <v>591</v>
      </c>
      <c r="C1" s="686" t="s">
        <v>70</v>
      </c>
    </row>
    <row r="2" spans="1:3">
      <c r="A2" s="686">
        <v>4189678</v>
      </c>
      <c r="B2" s="686" t="s">
        <v>1089</v>
      </c>
      <c r="C2" s="686" t="s">
        <v>1090</v>
      </c>
    </row>
    <row r="3" spans="1:3">
      <c r="A3" s="686">
        <v>4190415</v>
      </c>
      <c r="B3" s="686" t="s">
        <v>1091</v>
      </c>
      <c r="C3" s="686" t="s">
        <v>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ColWidth="9.140625"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7">
        <v>44894.631284722222</v>
      </c>
      <c r="B2" s="11" t="s">
        <v>710</v>
      </c>
      <c r="C2" s="11" t="s">
        <v>494</v>
      </c>
    </row>
    <row r="3" spans="1:4">
      <c r="A3" s="687">
        <v>44894.631296296298</v>
      </c>
      <c r="B3" s="11" t="s">
        <v>711</v>
      </c>
      <c r="C3" s="11" t="s">
        <v>494</v>
      </c>
    </row>
    <row r="4" spans="1:4">
      <c r="A4" s="687">
        <v>44894.631377314814</v>
      </c>
      <c r="B4" s="11" t="s">
        <v>710</v>
      </c>
      <c r="C4" s="11" t="s">
        <v>494</v>
      </c>
    </row>
    <row r="5" spans="1:4">
      <c r="A5" s="687">
        <v>44894.631388888891</v>
      </c>
      <c r="B5" s="11" t="s">
        <v>711</v>
      </c>
      <c r="C5" s="11" t="s">
        <v>494</v>
      </c>
    </row>
    <row r="6" spans="1:4">
      <c r="A6" s="687">
        <v>44894.632326388892</v>
      </c>
      <c r="B6" s="11" t="s">
        <v>710</v>
      </c>
      <c r="C6" s="11" t="s">
        <v>494</v>
      </c>
    </row>
    <row r="7" spans="1:4">
      <c r="A7" s="687">
        <v>44894.632337962961</v>
      </c>
      <c r="B7" s="11" t="s">
        <v>711</v>
      </c>
      <c r="C7" s="11" t="s">
        <v>494</v>
      </c>
    </row>
    <row r="8" spans="1:4">
      <c r="A8" s="687">
        <v>44907.420266203706</v>
      </c>
      <c r="B8" s="11" t="s">
        <v>710</v>
      </c>
      <c r="C8" s="11" t="s">
        <v>494</v>
      </c>
    </row>
    <row r="9" spans="1:4">
      <c r="A9" s="687">
        <v>44907.420277777775</v>
      </c>
      <c r="B9" s="11" t="s">
        <v>711</v>
      </c>
      <c r="C9" s="11" t="s">
        <v>494</v>
      </c>
    </row>
  </sheetData>
  <sheetProtection algorithmName="SHA-512" hashValue="qXNSGgvVoU1gEvKwREae38A9rzzr+i55YeAXqukzjuLf985nWBbDHtAiC0GLmYuf+h2WLP8cgdeButEcXW5pNw==" saltValue="4fYXd2murtXNcUf3dOVhWA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40625" defaultRowHeight="11.25"/>
  <cols>
    <col min="1" max="1" width="9.140625" style="384"/>
    <col min="2" max="2" width="66" style="384" customWidth="1"/>
    <col min="3" max="16384" width="9.140625" style="384"/>
  </cols>
  <sheetData>
    <row r="3" spans="2:2" ht="22.5">
      <c r="B3" s="490" t="s">
        <v>1556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40625"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40625"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ColWidth="9.140625" defaultRowHeight="11.25"/>
  <cols>
    <col min="1" max="1" width="9.140625" style="686"/>
    <col min="2" max="2" width="65.28515625" style="686" customWidth="1"/>
    <col min="3" max="3" width="41" style="686" customWidth="1"/>
    <col min="4" max="16384" width="9.140625" style="686"/>
  </cols>
  <sheetData>
    <row r="1" spans="1:2">
      <c r="A1" s="686" t="s">
        <v>333</v>
      </c>
      <c r="B1" s="686" t="s">
        <v>334</v>
      </c>
    </row>
    <row r="2" spans="1:2">
      <c r="A2" s="686">
        <v>4189680</v>
      </c>
      <c r="B2" s="686" t="s">
        <v>391</v>
      </c>
    </row>
    <row r="3" spans="1:2">
      <c r="A3" s="686">
        <v>4189681</v>
      </c>
      <c r="B3" s="686" t="s">
        <v>388</v>
      </c>
    </row>
    <row r="4" spans="1:2">
      <c r="A4" s="686">
        <v>4189682</v>
      </c>
      <c r="B4" s="686" t="s">
        <v>387</v>
      </c>
    </row>
    <row r="5" spans="1:2">
      <c r="A5" s="686">
        <v>4189683</v>
      </c>
      <c r="B5" s="686" t="s">
        <v>386</v>
      </c>
    </row>
    <row r="6" spans="1:2">
      <c r="A6" s="686">
        <v>4189684</v>
      </c>
      <c r="B6" s="686" t="s">
        <v>390</v>
      </c>
    </row>
    <row r="7" spans="1:2">
      <c r="A7" s="686">
        <v>4189685</v>
      </c>
      <c r="B7" s="686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ColWidth="9.140625" defaultRowHeight="11.25"/>
  <cols>
    <col min="1" max="1" width="9.140625" style="686"/>
    <col min="2" max="2" width="65.28515625" style="686" customWidth="1"/>
    <col min="3" max="3" width="41" style="686" customWidth="1"/>
    <col min="4" max="16384" width="9.140625" style="686"/>
  </cols>
  <sheetData>
    <row r="1" spans="1:2">
      <c r="A1" s="686" t="s">
        <v>333</v>
      </c>
      <c r="B1" s="686" t="s">
        <v>335</v>
      </c>
    </row>
    <row r="2" spans="1:2">
      <c r="A2" s="686">
        <v>4189671</v>
      </c>
      <c r="B2" s="686" t="s">
        <v>1083</v>
      </c>
    </row>
    <row r="3" spans="1:2">
      <c r="A3" s="686">
        <v>4189672</v>
      </c>
      <c r="B3" s="686" t="s">
        <v>1084</v>
      </c>
    </row>
    <row r="4" spans="1:2">
      <c r="A4" s="686">
        <v>4189673</v>
      </c>
      <c r="B4" s="686" t="s">
        <v>1085</v>
      </c>
    </row>
    <row r="5" spans="1:2">
      <c r="A5" s="686">
        <v>4189674</v>
      </c>
      <c r="B5" s="686" t="s">
        <v>1086</v>
      </c>
    </row>
    <row r="6" spans="1:2">
      <c r="A6" s="686">
        <v>4189675</v>
      </c>
      <c r="B6" s="686" t="s">
        <v>1087</v>
      </c>
    </row>
    <row r="7" spans="1:2">
      <c r="A7" s="686">
        <v>4189676</v>
      </c>
      <c r="B7" s="686" t="s">
        <v>1088</v>
      </c>
    </row>
    <row r="8" spans="1:2">
      <c r="A8" s="686">
        <v>4189677</v>
      </c>
      <c r="B8" s="686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ColWidth="9.140625"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34" zoomScale="70" zoomScaleNormal="70" workbookViewId="0">
      <selection activeCell="F43" sqref="F43"/>
    </sheetView>
  </sheetViews>
  <sheetFormatPr defaultColWidth="9.140625"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26357314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126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8" t="s">
        <v>1092</v>
      </c>
      <c r="G11" s="518"/>
    </row>
    <row r="12" spans="1:12" ht="27">
      <c r="D12" s="23"/>
      <c r="E12" s="81" t="s">
        <v>540</v>
      </c>
      <c r="F12" s="688" t="s">
        <v>1093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2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2" t="s">
        <v>1545</v>
      </c>
      <c r="G18" s="520"/>
    </row>
    <row r="19" spans="1:9" ht="27">
      <c r="D19" s="23"/>
      <c r="E19" s="81" t="s">
        <v>686</v>
      </c>
      <c r="F19" s="653" t="s">
        <v>1546</v>
      </c>
      <c r="G19" s="520"/>
    </row>
    <row r="20" spans="1:9" ht="27">
      <c r="D20" s="23"/>
      <c r="E20" s="81" t="s">
        <v>685</v>
      </c>
      <c r="F20" s="652" t="s">
        <v>1547</v>
      </c>
      <c r="G20" s="520"/>
    </row>
    <row r="21" spans="1:9" ht="27">
      <c r="D21" s="23"/>
      <c r="E21" s="81" t="s">
        <v>576</v>
      </c>
      <c r="F21" s="652" t="s">
        <v>1548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4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4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1334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1335</v>
      </c>
      <c r="G31" s="519"/>
    </row>
    <row r="32" spans="1:9" ht="27">
      <c r="C32" s="27"/>
      <c r="D32" s="28"/>
      <c r="E32" s="29" t="s">
        <v>57</v>
      </c>
      <c r="F32" s="467" t="s">
        <v>1215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27">
      <c r="A34" s="292"/>
      <c r="D34" s="25"/>
      <c r="E34" s="81" t="s">
        <v>246</v>
      </c>
      <c r="F34" s="655" t="s">
        <v>207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2" t="s">
        <v>1549</v>
      </c>
      <c r="G38" s="518"/>
    </row>
    <row r="39" spans="1:9" ht="27">
      <c r="A39" s="294"/>
      <c r="B39" s="92"/>
      <c r="D39" s="32"/>
      <c r="E39" s="40" t="s">
        <v>625</v>
      </c>
      <c r="F39" s="652" t="s">
        <v>1554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4" t="s">
        <v>1550</v>
      </c>
      <c r="G41" s="518"/>
    </row>
    <row r="42" spans="1:9" ht="27">
      <c r="A42" s="294"/>
      <c r="B42" s="92"/>
      <c r="D42" s="32"/>
      <c r="E42" s="603" t="s">
        <v>91</v>
      </c>
      <c r="F42" s="664" t="s">
        <v>1551</v>
      </c>
      <c r="G42" s="518"/>
    </row>
    <row r="43" spans="1:9" ht="27">
      <c r="A43" s="294"/>
      <c r="B43" s="92"/>
      <c r="D43" s="32"/>
      <c r="E43" s="603" t="s">
        <v>658</v>
      </c>
      <c r="F43" s="664" t="s">
        <v>1552</v>
      </c>
      <c r="G43" s="518"/>
    </row>
    <row r="44" spans="1:9" ht="27">
      <c r="D44" s="23"/>
      <c r="E44" s="604" t="s">
        <v>659</v>
      </c>
      <c r="F44" s="664" t="s">
        <v>1553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algorithmName="SHA-512" hashValue="E8XURL2iNSd62f9a++Q+/ttioYHxYq4jr4Z6Y5p61IRS1OkJCwaXYczsb9RZSfmgSf6XihW1hW2E5iytocqYFg==" saltValue="v3rvqToEhiioVV6xLACXIA==" spinCount="100000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12"/>
  <sheetViews>
    <sheetView showGridLines="0" zoomScaleNormal="100" workbookViewId="0"/>
  </sheetViews>
  <sheetFormatPr defaultColWidth="9.140625"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1082</v>
      </c>
      <c r="B1" s="4" t="s">
        <v>1094</v>
      </c>
      <c r="C1" s="4" t="s">
        <v>1095</v>
      </c>
      <c r="D1" s="4" t="s">
        <v>1096</v>
      </c>
      <c r="E1" s="4" t="s">
        <v>1097</v>
      </c>
      <c r="F1" s="4" t="s">
        <v>1098</v>
      </c>
      <c r="G1" s="4" t="s">
        <v>1099</v>
      </c>
      <c r="H1" s="4" t="s">
        <v>1100</v>
      </c>
      <c r="I1" s="4" t="s">
        <v>1101</v>
      </c>
    </row>
    <row r="2" spans="1:10">
      <c r="A2" s="4">
        <v>1</v>
      </c>
      <c r="B2" s="4" t="s">
        <v>1102</v>
      </c>
      <c r="C2" s="4" t="s">
        <v>126</v>
      </c>
      <c r="D2" s="4" t="s">
        <v>1103</v>
      </c>
      <c r="E2" s="4" t="s">
        <v>1104</v>
      </c>
      <c r="F2" s="4" t="s">
        <v>1105</v>
      </c>
      <c r="G2" s="4" t="s">
        <v>1106</v>
      </c>
      <c r="H2" s="4" t="s">
        <v>1107</v>
      </c>
      <c r="J2" s="4" t="s">
        <v>1544</v>
      </c>
    </row>
    <row r="3" spans="1:10">
      <c r="A3" s="4">
        <v>2</v>
      </c>
      <c r="B3" s="4" t="s">
        <v>1102</v>
      </c>
      <c r="C3" s="4" t="s">
        <v>126</v>
      </c>
      <c r="D3" s="4" t="s">
        <v>1108</v>
      </c>
      <c r="E3" s="4" t="s">
        <v>1109</v>
      </c>
      <c r="F3" s="4" t="s">
        <v>1110</v>
      </c>
      <c r="G3" s="4" t="s">
        <v>1111</v>
      </c>
      <c r="H3" s="4" t="s">
        <v>1112</v>
      </c>
      <c r="J3" s="4" t="s">
        <v>1544</v>
      </c>
    </row>
    <row r="4" spans="1:10">
      <c r="A4" s="4">
        <v>3</v>
      </c>
      <c r="B4" s="4" t="s">
        <v>1102</v>
      </c>
      <c r="C4" s="4" t="s">
        <v>126</v>
      </c>
      <c r="D4" s="4" t="s">
        <v>1113</v>
      </c>
      <c r="E4" s="4" t="s">
        <v>1114</v>
      </c>
      <c r="F4" s="4" t="s">
        <v>1115</v>
      </c>
      <c r="G4" s="4" t="s">
        <v>1116</v>
      </c>
      <c r="H4" s="4" t="s">
        <v>1117</v>
      </c>
      <c r="J4" s="4" t="s">
        <v>1544</v>
      </c>
    </row>
    <row r="5" spans="1:10">
      <c r="A5" s="4">
        <v>4</v>
      </c>
      <c r="B5" s="4" t="s">
        <v>1102</v>
      </c>
      <c r="C5" s="4" t="s">
        <v>126</v>
      </c>
      <c r="D5" s="4" t="s">
        <v>1118</v>
      </c>
      <c r="E5" s="4" t="s">
        <v>1119</v>
      </c>
      <c r="F5" s="4" t="s">
        <v>1120</v>
      </c>
      <c r="G5" s="4" t="s">
        <v>1121</v>
      </c>
      <c r="H5" s="4" t="s">
        <v>1122</v>
      </c>
      <c r="J5" s="4" t="s">
        <v>1544</v>
      </c>
    </row>
    <row r="6" spans="1:10">
      <c r="A6" s="4">
        <v>5</v>
      </c>
      <c r="B6" s="4" t="s">
        <v>1102</v>
      </c>
      <c r="C6" s="4" t="s">
        <v>126</v>
      </c>
      <c r="D6" s="4" t="s">
        <v>1123</v>
      </c>
      <c r="E6" s="4" t="s">
        <v>1124</v>
      </c>
      <c r="F6" s="4" t="s">
        <v>1125</v>
      </c>
      <c r="G6" s="4" t="s">
        <v>1126</v>
      </c>
      <c r="J6" s="4" t="s">
        <v>1544</v>
      </c>
    </row>
    <row r="7" spans="1:10">
      <c r="A7" s="4">
        <v>6</v>
      </c>
      <c r="B7" s="4" t="s">
        <v>1102</v>
      </c>
      <c r="C7" s="4" t="s">
        <v>126</v>
      </c>
      <c r="D7" s="4" t="s">
        <v>1127</v>
      </c>
      <c r="E7" s="4" t="s">
        <v>1128</v>
      </c>
      <c r="F7" s="4" t="s">
        <v>1129</v>
      </c>
      <c r="G7" s="4" t="s">
        <v>1121</v>
      </c>
      <c r="H7" s="4" t="s">
        <v>1130</v>
      </c>
      <c r="J7" s="4" t="s">
        <v>1544</v>
      </c>
    </row>
    <row r="8" spans="1:10">
      <c r="A8" s="4">
        <v>7</v>
      </c>
      <c r="B8" s="4" t="s">
        <v>1102</v>
      </c>
      <c r="C8" s="4" t="s">
        <v>126</v>
      </c>
      <c r="D8" s="4" t="s">
        <v>1131</v>
      </c>
      <c r="E8" s="4" t="s">
        <v>1132</v>
      </c>
      <c r="F8" s="4" t="s">
        <v>1133</v>
      </c>
      <c r="G8" s="4" t="s">
        <v>1134</v>
      </c>
      <c r="H8" s="4" t="s">
        <v>1135</v>
      </c>
      <c r="J8" s="4" t="s">
        <v>1544</v>
      </c>
    </row>
    <row r="9" spans="1:10">
      <c r="A9" s="4">
        <v>8</v>
      </c>
      <c r="B9" s="4" t="s">
        <v>1102</v>
      </c>
      <c r="C9" s="4" t="s">
        <v>126</v>
      </c>
      <c r="D9" s="4" t="s">
        <v>1136</v>
      </c>
      <c r="E9" s="4" t="s">
        <v>1137</v>
      </c>
      <c r="F9" s="4" t="s">
        <v>1138</v>
      </c>
      <c r="G9" s="4" t="s">
        <v>1139</v>
      </c>
      <c r="H9" s="4" t="s">
        <v>1140</v>
      </c>
      <c r="J9" s="4" t="s">
        <v>1544</v>
      </c>
    </row>
    <row r="10" spans="1:10">
      <c r="A10" s="4">
        <v>9</v>
      </c>
      <c r="B10" s="4" t="s">
        <v>1102</v>
      </c>
      <c r="C10" s="4" t="s">
        <v>126</v>
      </c>
      <c r="D10" s="4" t="s">
        <v>1141</v>
      </c>
      <c r="E10" s="4" t="s">
        <v>1142</v>
      </c>
      <c r="F10" s="4" t="s">
        <v>1143</v>
      </c>
      <c r="G10" s="4" t="s">
        <v>1144</v>
      </c>
      <c r="J10" s="4" t="s">
        <v>1544</v>
      </c>
    </row>
    <row r="11" spans="1:10">
      <c r="A11" s="4">
        <v>10</v>
      </c>
      <c r="B11" s="4" t="s">
        <v>1102</v>
      </c>
      <c r="C11" s="4" t="s">
        <v>126</v>
      </c>
      <c r="D11" s="4" t="s">
        <v>1145</v>
      </c>
      <c r="E11" s="4" t="s">
        <v>1146</v>
      </c>
      <c r="F11" s="4" t="s">
        <v>1147</v>
      </c>
      <c r="G11" s="4" t="s">
        <v>1148</v>
      </c>
      <c r="H11" s="4" t="s">
        <v>1149</v>
      </c>
      <c r="J11" s="4" t="s">
        <v>1544</v>
      </c>
    </row>
    <row r="12" spans="1:10">
      <c r="A12" s="4">
        <v>11</v>
      </c>
      <c r="B12" s="4" t="s">
        <v>1102</v>
      </c>
      <c r="C12" s="4" t="s">
        <v>126</v>
      </c>
      <c r="D12" s="4" t="s">
        <v>1150</v>
      </c>
      <c r="E12" s="4" t="s">
        <v>1151</v>
      </c>
      <c r="F12" s="4" t="s">
        <v>1152</v>
      </c>
      <c r="G12" s="4" t="s">
        <v>1148</v>
      </c>
      <c r="J12" s="4" t="s">
        <v>1544</v>
      </c>
    </row>
    <row r="13" spans="1:10">
      <c r="A13" s="4">
        <v>12</v>
      </c>
      <c r="B13" s="4" t="s">
        <v>1102</v>
      </c>
      <c r="C13" s="4" t="s">
        <v>126</v>
      </c>
      <c r="D13" s="4" t="s">
        <v>1153</v>
      </c>
      <c r="E13" s="4" t="s">
        <v>1154</v>
      </c>
      <c r="F13" s="4" t="s">
        <v>1155</v>
      </c>
      <c r="G13" s="4" t="s">
        <v>1148</v>
      </c>
      <c r="H13" s="4" t="s">
        <v>1156</v>
      </c>
      <c r="J13" s="4" t="s">
        <v>1544</v>
      </c>
    </row>
    <row r="14" spans="1:10">
      <c r="A14" s="4">
        <v>13</v>
      </c>
      <c r="B14" s="4" t="s">
        <v>1102</v>
      </c>
      <c r="C14" s="4" t="s">
        <v>126</v>
      </c>
      <c r="D14" s="4" t="s">
        <v>1157</v>
      </c>
      <c r="E14" s="4" t="s">
        <v>1158</v>
      </c>
      <c r="F14" s="4" t="s">
        <v>1159</v>
      </c>
      <c r="G14" s="4" t="s">
        <v>1148</v>
      </c>
      <c r="H14" s="4" t="s">
        <v>1160</v>
      </c>
      <c r="J14" s="4" t="s">
        <v>1544</v>
      </c>
    </row>
    <row r="15" spans="1:10">
      <c r="A15" s="4">
        <v>14</v>
      </c>
      <c r="B15" s="4" t="s">
        <v>1102</v>
      </c>
      <c r="C15" s="4" t="s">
        <v>126</v>
      </c>
      <c r="D15" s="4" t="s">
        <v>1161</v>
      </c>
      <c r="E15" s="4" t="s">
        <v>1162</v>
      </c>
      <c r="F15" s="4" t="s">
        <v>1163</v>
      </c>
      <c r="G15" s="4" t="s">
        <v>1106</v>
      </c>
      <c r="J15" s="4" t="s">
        <v>1544</v>
      </c>
    </row>
    <row r="16" spans="1:10">
      <c r="A16" s="4">
        <v>15</v>
      </c>
      <c r="B16" s="4" t="s">
        <v>1102</v>
      </c>
      <c r="C16" s="4" t="s">
        <v>126</v>
      </c>
      <c r="D16" s="4" t="s">
        <v>1164</v>
      </c>
      <c r="E16" s="4" t="s">
        <v>1165</v>
      </c>
      <c r="F16" s="4" t="s">
        <v>1166</v>
      </c>
      <c r="G16" s="4" t="s">
        <v>1139</v>
      </c>
      <c r="H16" s="4" t="s">
        <v>1167</v>
      </c>
      <c r="J16" s="4" t="s">
        <v>1544</v>
      </c>
    </row>
    <row r="17" spans="1:10">
      <c r="A17" s="4">
        <v>16</v>
      </c>
      <c r="B17" s="4" t="s">
        <v>1102</v>
      </c>
      <c r="C17" s="4" t="s">
        <v>126</v>
      </c>
      <c r="D17" s="4" t="s">
        <v>1168</v>
      </c>
      <c r="E17" s="4" t="s">
        <v>1169</v>
      </c>
      <c r="F17" s="4" t="s">
        <v>1170</v>
      </c>
      <c r="G17" s="4" t="s">
        <v>1139</v>
      </c>
      <c r="J17" s="4" t="s">
        <v>1544</v>
      </c>
    </row>
    <row r="18" spans="1:10">
      <c r="A18" s="4">
        <v>17</v>
      </c>
      <c r="B18" s="4" t="s">
        <v>1102</v>
      </c>
      <c r="C18" s="4" t="s">
        <v>126</v>
      </c>
      <c r="D18" s="4" t="s">
        <v>1171</v>
      </c>
      <c r="E18" s="4" t="s">
        <v>1172</v>
      </c>
      <c r="F18" s="4" t="s">
        <v>1173</v>
      </c>
      <c r="G18" s="4" t="s">
        <v>1121</v>
      </c>
      <c r="J18" s="4" t="s">
        <v>1544</v>
      </c>
    </row>
    <row r="19" spans="1:10">
      <c r="A19" s="4">
        <v>18</v>
      </c>
      <c r="B19" s="4" t="s">
        <v>1102</v>
      </c>
      <c r="C19" s="4" t="s">
        <v>126</v>
      </c>
      <c r="D19" s="4" t="s">
        <v>1174</v>
      </c>
      <c r="E19" s="4" t="s">
        <v>1175</v>
      </c>
      <c r="F19" s="4" t="s">
        <v>1176</v>
      </c>
      <c r="G19" s="4" t="s">
        <v>1177</v>
      </c>
      <c r="H19" s="4" t="s">
        <v>1178</v>
      </c>
      <c r="J19" s="4" t="s">
        <v>1544</v>
      </c>
    </row>
    <row r="20" spans="1:10">
      <c r="A20" s="4">
        <v>19</v>
      </c>
      <c r="B20" s="4" t="s">
        <v>1102</v>
      </c>
      <c r="C20" s="4" t="s">
        <v>126</v>
      </c>
      <c r="D20" s="4" t="s">
        <v>1179</v>
      </c>
      <c r="E20" s="4" t="s">
        <v>1180</v>
      </c>
      <c r="F20" s="4" t="s">
        <v>1181</v>
      </c>
      <c r="G20" s="4" t="s">
        <v>1177</v>
      </c>
      <c r="H20" s="4" t="s">
        <v>1182</v>
      </c>
      <c r="J20" s="4" t="s">
        <v>1544</v>
      </c>
    </row>
    <row r="21" spans="1:10">
      <c r="A21" s="4">
        <v>20</v>
      </c>
      <c r="B21" s="4" t="s">
        <v>1102</v>
      </c>
      <c r="C21" s="4" t="s">
        <v>126</v>
      </c>
      <c r="D21" s="4" t="s">
        <v>1183</v>
      </c>
      <c r="E21" s="4" t="s">
        <v>1184</v>
      </c>
      <c r="F21" s="4" t="s">
        <v>1185</v>
      </c>
      <c r="G21" s="4" t="s">
        <v>1186</v>
      </c>
      <c r="H21" s="4" t="s">
        <v>1187</v>
      </c>
      <c r="J21" s="4" t="s">
        <v>1544</v>
      </c>
    </row>
    <row r="22" spans="1:10">
      <c r="A22" s="4">
        <v>21</v>
      </c>
      <c r="B22" s="4" t="s">
        <v>1102</v>
      </c>
      <c r="C22" s="4" t="s">
        <v>126</v>
      </c>
      <c r="D22" s="4" t="s">
        <v>1188</v>
      </c>
      <c r="E22" s="4" t="s">
        <v>1189</v>
      </c>
      <c r="F22" s="4" t="s">
        <v>1190</v>
      </c>
      <c r="G22" s="4" t="s">
        <v>1191</v>
      </c>
      <c r="H22" s="4" t="s">
        <v>1192</v>
      </c>
      <c r="J22" s="4" t="s">
        <v>1544</v>
      </c>
    </row>
    <row r="23" spans="1:10">
      <c r="A23" s="4">
        <v>22</v>
      </c>
      <c r="B23" s="4" t="s">
        <v>1102</v>
      </c>
      <c r="C23" s="4" t="s">
        <v>126</v>
      </c>
      <c r="D23" s="4" t="s">
        <v>1193</v>
      </c>
      <c r="E23" s="4" t="s">
        <v>1194</v>
      </c>
      <c r="F23" s="4" t="s">
        <v>1195</v>
      </c>
      <c r="G23" s="4" t="s">
        <v>1186</v>
      </c>
      <c r="H23" s="4" t="s">
        <v>1196</v>
      </c>
      <c r="J23" s="4" t="s">
        <v>1544</v>
      </c>
    </row>
    <row r="24" spans="1:10">
      <c r="A24" s="4">
        <v>23</v>
      </c>
      <c r="B24" s="4" t="s">
        <v>1102</v>
      </c>
      <c r="C24" s="4" t="s">
        <v>126</v>
      </c>
      <c r="D24" s="4" t="s">
        <v>1197</v>
      </c>
      <c r="E24" s="4" t="s">
        <v>1198</v>
      </c>
      <c r="F24" s="4" t="s">
        <v>1199</v>
      </c>
      <c r="G24" s="4" t="s">
        <v>1200</v>
      </c>
      <c r="H24" s="4" t="s">
        <v>1201</v>
      </c>
      <c r="J24" s="4" t="s">
        <v>1544</v>
      </c>
    </row>
    <row r="25" spans="1:10">
      <c r="A25" s="4">
        <v>24</v>
      </c>
      <c r="B25" s="4" t="s">
        <v>1102</v>
      </c>
      <c r="C25" s="4" t="s">
        <v>126</v>
      </c>
      <c r="D25" s="4" t="s">
        <v>1202</v>
      </c>
      <c r="E25" s="4" t="s">
        <v>1203</v>
      </c>
      <c r="F25" s="4" t="s">
        <v>1204</v>
      </c>
      <c r="G25" s="4" t="s">
        <v>1205</v>
      </c>
      <c r="H25" s="4" t="s">
        <v>1206</v>
      </c>
      <c r="J25" s="4" t="s">
        <v>1544</v>
      </c>
    </row>
    <row r="26" spans="1:10">
      <c r="A26" s="4">
        <v>25</v>
      </c>
      <c r="B26" s="4" t="s">
        <v>1102</v>
      </c>
      <c r="C26" s="4" t="s">
        <v>126</v>
      </c>
      <c r="D26" s="4" t="s">
        <v>1207</v>
      </c>
      <c r="E26" s="4" t="s">
        <v>1208</v>
      </c>
      <c r="F26" s="4" t="s">
        <v>1209</v>
      </c>
      <c r="G26" s="4" t="s">
        <v>1210</v>
      </c>
      <c r="H26" s="4" t="s">
        <v>1211</v>
      </c>
      <c r="J26" s="4" t="s">
        <v>1544</v>
      </c>
    </row>
    <row r="27" spans="1:10">
      <c r="A27" s="4">
        <v>26</v>
      </c>
      <c r="B27" s="4" t="s">
        <v>1102</v>
      </c>
      <c r="C27" s="4" t="s">
        <v>126</v>
      </c>
      <c r="D27" s="4" t="s">
        <v>1212</v>
      </c>
      <c r="E27" s="4" t="s">
        <v>1213</v>
      </c>
      <c r="F27" s="4" t="s">
        <v>1214</v>
      </c>
      <c r="G27" s="4" t="s">
        <v>1215</v>
      </c>
      <c r="H27" s="4" t="s">
        <v>1216</v>
      </c>
      <c r="J27" s="4" t="s">
        <v>1544</v>
      </c>
    </row>
    <row r="28" spans="1:10">
      <c r="A28" s="4">
        <v>27</v>
      </c>
      <c r="B28" s="4" t="s">
        <v>1102</v>
      </c>
      <c r="C28" s="4" t="s">
        <v>126</v>
      </c>
      <c r="D28" s="4" t="s">
        <v>1217</v>
      </c>
      <c r="E28" s="4" t="s">
        <v>1218</v>
      </c>
      <c r="F28" s="4" t="s">
        <v>1219</v>
      </c>
      <c r="G28" s="4" t="s">
        <v>1220</v>
      </c>
      <c r="H28" s="4" t="s">
        <v>1221</v>
      </c>
      <c r="J28" s="4" t="s">
        <v>1544</v>
      </c>
    </row>
    <row r="29" spans="1:10">
      <c r="A29" s="4">
        <v>28</v>
      </c>
      <c r="B29" s="4" t="s">
        <v>1102</v>
      </c>
      <c r="C29" s="4" t="s">
        <v>126</v>
      </c>
      <c r="D29" s="4" t="s">
        <v>1222</v>
      </c>
      <c r="E29" s="4" t="s">
        <v>1223</v>
      </c>
      <c r="F29" s="4" t="s">
        <v>1224</v>
      </c>
      <c r="G29" s="4" t="s">
        <v>1225</v>
      </c>
      <c r="H29" s="4" t="s">
        <v>1226</v>
      </c>
      <c r="J29" s="4" t="s">
        <v>1544</v>
      </c>
    </row>
    <row r="30" spans="1:10">
      <c r="A30" s="4">
        <v>29</v>
      </c>
      <c r="B30" s="4" t="s">
        <v>1102</v>
      </c>
      <c r="C30" s="4" t="s">
        <v>126</v>
      </c>
      <c r="D30" s="4" t="s">
        <v>1227</v>
      </c>
      <c r="E30" s="4" t="s">
        <v>1228</v>
      </c>
      <c r="F30" s="4" t="s">
        <v>1229</v>
      </c>
      <c r="G30" s="4" t="s">
        <v>1230</v>
      </c>
      <c r="H30" s="4" t="s">
        <v>1231</v>
      </c>
      <c r="J30" s="4" t="s">
        <v>1544</v>
      </c>
    </row>
    <row r="31" spans="1:10">
      <c r="A31" s="4">
        <v>30</v>
      </c>
      <c r="B31" s="4" t="s">
        <v>1102</v>
      </c>
      <c r="C31" s="4" t="s">
        <v>126</v>
      </c>
      <c r="D31" s="4" t="s">
        <v>1232</v>
      </c>
      <c r="E31" s="4" t="s">
        <v>1233</v>
      </c>
      <c r="F31" s="4" t="s">
        <v>1234</v>
      </c>
      <c r="G31" s="4" t="s">
        <v>1235</v>
      </c>
      <c r="H31" s="4" t="s">
        <v>1236</v>
      </c>
      <c r="J31" s="4" t="s">
        <v>1544</v>
      </c>
    </row>
    <row r="32" spans="1:10">
      <c r="A32" s="4">
        <v>31</v>
      </c>
      <c r="B32" s="4" t="s">
        <v>1102</v>
      </c>
      <c r="C32" s="4" t="s">
        <v>126</v>
      </c>
      <c r="D32" s="4" t="s">
        <v>1237</v>
      </c>
      <c r="E32" s="4" t="s">
        <v>1238</v>
      </c>
      <c r="F32" s="4" t="s">
        <v>1239</v>
      </c>
      <c r="G32" s="4" t="s">
        <v>1240</v>
      </c>
      <c r="J32" s="4" t="s">
        <v>1544</v>
      </c>
    </row>
    <row r="33" spans="1:10">
      <c r="A33" s="4">
        <v>32</v>
      </c>
      <c r="B33" s="4" t="s">
        <v>1102</v>
      </c>
      <c r="C33" s="4" t="s">
        <v>126</v>
      </c>
      <c r="D33" s="4" t="s">
        <v>1241</v>
      </c>
      <c r="E33" s="4" t="s">
        <v>1242</v>
      </c>
      <c r="F33" s="4" t="s">
        <v>1243</v>
      </c>
      <c r="G33" s="4" t="s">
        <v>1240</v>
      </c>
      <c r="J33" s="4" t="s">
        <v>1544</v>
      </c>
    </row>
    <row r="34" spans="1:10">
      <c r="A34" s="4">
        <v>33</v>
      </c>
      <c r="B34" s="4" t="s">
        <v>1102</v>
      </c>
      <c r="C34" s="4" t="s">
        <v>126</v>
      </c>
      <c r="D34" s="4" t="s">
        <v>1244</v>
      </c>
      <c r="E34" s="4" t="s">
        <v>1245</v>
      </c>
      <c r="F34" s="4" t="s">
        <v>1246</v>
      </c>
      <c r="G34" s="4" t="s">
        <v>1139</v>
      </c>
      <c r="J34" s="4" t="s">
        <v>1544</v>
      </c>
    </row>
    <row r="35" spans="1:10">
      <c r="A35" s="4">
        <v>34</v>
      </c>
      <c r="B35" s="4" t="s">
        <v>1102</v>
      </c>
      <c r="C35" s="4" t="s">
        <v>126</v>
      </c>
      <c r="D35" s="4" t="s">
        <v>1247</v>
      </c>
      <c r="E35" s="4" t="s">
        <v>1248</v>
      </c>
      <c r="F35" s="4" t="s">
        <v>1249</v>
      </c>
      <c r="G35" s="4" t="s">
        <v>1139</v>
      </c>
      <c r="J35" s="4" t="s">
        <v>1544</v>
      </c>
    </row>
    <row r="36" spans="1:10">
      <c r="A36" s="4">
        <v>35</v>
      </c>
      <c r="B36" s="4" t="s">
        <v>1102</v>
      </c>
      <c r="C36" s="4" t="s">
        <v>126</v>
      </c>
      <c r="D36" s="4" t="s">
        <v>1250</v>
      </c>
      <c r="E36" s="4" t="s">
        <v>1251</v>
      </c>
      <c r="F36" s="4" t="s">
        <v>1252</v>
      </c>
      <c r="G36" s="4" t="s">
        <v>1240</v>
      </c>
      <c r="J36" s="4" t="s">
        <v>1544</v>
      </c>
    </row>
    <row r="37" spans="1:10">
      <c r="A37" s="4">
        <v>36</v>
      </c>
      <c r="B37" s="4" t="s">
        <v>1102</v>
      </c>
      <c r="C37" s="4" t="s">
        <v>126</v>
      </c>
      <c r="D37" s="4" t="s">
        <v>1253</v>
      </c>
      <c r="E37" s="4" t="s">
        <v>1254</v>
      </c>
      <c r="F37" s="4" t="s">
        <v>1255</v>
      </c>
      <c r="G37" s="4" t="s">
        <v>1106</v>
      </c>
      <c r="H37" s="4" t="s">
        <v>1256</v>
      </c>
      <c r="J37" s="4" t="s">
        <v>1544</v>
      </c>
    </row>
    <row r="38" spans="1:10">
      <c r="A38" s="4">
        <v>37</v>
      </c>
      <c r="B38" s="4" t="s">
        <v>1102</v>
      </c>
      <c r="C38" s="4" t="s">
        <v>126</v>
      </c>
      <c r="D38" s="4" t="s">
        <v>1257</v>
      </c>
      <c r="E38" s="4" t="s">
        <v>1258</v>
      </c>
      <c r="F38" s="4" t="s">
        <v>1259</v>
      </c>
      <c r="G38" s="4" t="s">
        <v>1230</v>
      </c>
      <c r="J38" s="4" t="s">
        <v>1544</v>
      </c>
    </row>
    <row r="39" spans="1:10">
      <c r="A39" s="4">
        <v>38</v>
      </c>
      <c r="B39" s="4" t="s">
        <v>1102</v>
      </c>
      <c r="C39" s="4" t="s">
        <v>126</v>
      </c>
      <c r="D39" s="4" t="s">
        <v>1260</v>
      </c>
      <c r="E39" s="4" t="s">
        <v>1261</v>
      </c>
      <c r="F39" s="4" t="s">
        <v>1262</v>
      </c>
      <c r="G39" s="4" t="s">
        <v>1263</v>
      </c>
      <c r="J39" s="4" t="s">
        <v>1544</v>
      </c>
    </row>
    <row r="40" spans="1:10">
      <c r="A40" s="4">
        <v>39</v>
      </c>
      <c r="B40" s="4" t="s">
        <v>1102</v>
      </c>
      <c r="C40" s="4" t="s">
        <v>126</v>
      </c>
      <c r="D40" s="4" t="s">
        <v>1264</v>
      </c>
      <c r="E40" s="4" t="s">
        <v>1265</v>
      </c>
      <c r="F40" s="4" t="s">
        <v>1266</v>
      </c>
      <c r="G40" s="4" t="s">
        <v>1267</v>
      </c>
      <c r="J40" s="4" t="s">
        <v>1544</v>
      </c>
    </row>
    <row r="41" spans="1:10">
      <c r="A41" s="4">
        <v>40</v>
      </c>
      <c r="B41" s="4" t="s">
        <v>1102</v>
      </c>
      <c r="C41" s="4" t="s">
        <v>126</v>
      </c>
      <c r="D41" s="4" t="s">
        <v>1268</v>
      </c>
      <c r="E41" s="4" t="s">
        <v>1269</v>
      </c>
      <c r="F41" s="4" t="s">
        <v>1270</v>
      </c>
      <c r="G41" s="4" t="s">
        <v>1271</v>
      </c>
      <c r="H41" s="4" t="s">
        <v>1272</v>
      </c>
      <c r="J41" s="4" t="s">
        <v>1544</v>
      </c>
    </row>
    <row r="42" spans="1:10">
      <c r="A42" s="4">
        <v>41</v>
      </c>
      <c r="B42" s="4" t="s">
        <v>1102</v>
      </c>
      <c r="C42" s="4" t="s">
        <v>126</v>
      </c>
      <c r="D42" s="4" t="s">
        <v>1273</v>
      </c>
      <c r="E42" s="4" t="s">
        <v>1274</v>
      </c>
      <c r="F42" s="4" t="s">
        <v>1275</v>
      </c>
      <c r="G42" s="4" t="s">
        <v>1205</v>
      </c>
      <c r="J42" s="4" t="s">
        <v>1544</v>
      </c>
    </row>
    <row r="43" spans="1:10">
      <c r="A43" s="4">
        <v>42</v>
      </c>
      <c r="B43" s="4" t="s">
        <v>1102</v>
      </c>
      <c r="C43" s="4" t="s">
        <v>126</v>
      </c>
      <c r="D43" s="4" t="s">
        <v>1276</v>
      </c>
      <c r="E43" s="4" t="s">
        <v>1277</v>
      </c>
      <c r="F43" s="4" t="s">
        <v>1278</v>
      </c>
      <c r="G43" s="4" t="s">
        <v>1240</v>
      </c>
      <c r="H43" s="4" t="s">
        <v>1279</v>
      </c>
      <c r="J43" s="4" t="s">
        <v>1544</v>
      </c>
    </row>
    <row r="44" spans="1:10">
      <c r="A44" s="4">
        <v>43</v>
      </c>
      <c r="B44" s="4" t="s">
        <v>1102</v>
      </c>
      <c r="C44" s="4" t="s">
        <v>126</v>
      </c>
      <c r="D44" s="4" t="s">
        <v>1280</v>
      </c>
      <c r="E44" s="4" t="s">
        <v>1281</v>
      </c>
      <c r="F44" s="4" t="s">
        <v>1282</v>
      </c>
      <c r="G44" s="4" t="s">
        <v>1240</v>
      </c>
      <c r="J44" s="4" t="s">
        <v>1544</v>
      </c>
    </row>
    <row r="45" spans="1:10">
      <c r="A45" s="4">
        <v>44</v>
      </c>
      <c r="B45" s="4" t="s">
        <v>1102</v>
      </c>
      <c r="C45" s="4" t="s">
        <v>126</v>
      </c>
      <c r="D45" s="4" t="s">
        <v>1283</v>
      </c>
      <c r="E45" s="4" t="s">
        <v>1284</v>
      </c>
      <c r="F45" s="4" t="s">
        <v>1285</v>
      </c>
      <c r="G45" s="4" t="s">
        <v>1271</v>
      </c>
      <c r="J45" s="4" t="s">
        <v>1544</v>
      </c>
    </row>
    <row r="46" spans="1:10">
      <c r="A46" s="4">
        <v>45</v>
      </c>
      <c r="B46" s="4" t="s">
        <v>1102</v>
      </c>
      <c r="C46" s="4" t="s">
        <v>126</v>
      </c>
      <c r="D46" s="4" t="s">
        <v>1286</v>
      </c>
      <c r="E46" s="4" t="s">
        <v>1287</v>
      </c>
      <c r="F46" s="4" t="s">
        <v>1288</v>
      </c>
      <c r="G46" s="4" t="s">
        <v>1289</v>
      </c>
      <c r="H46" s="4" t="s">
        <v>1290</v>
      </c>
      <c r="J46" s="4" t="s">
        <v>1544</v>
      </c>
    </row>
    <row r="47" spans="1:10">
      <c r="A47" s="4">
        <v>46</v>
      </c>
      <c r="B47" s="4" t="s">
        <v>1102</v>
      </c>
      <c r="C47" s="4" t="s">
        <v>126</v>
      </c>
      <c r="D47" s="4" t="s">
        <v>1291</v>
      </c>
      <c r="E47" s="4" t="s">
        <v>1292</v>
      </c>
      <c r="F47" s="4" t="s">
        <v>1293</v>
      </c>
      <c r="G47" s="4" t="s">
        <v>1294</v>
      </c>
      <c r="J47" s="4" t="s">
        <v>1544</v>
      </c>
    </row>
    <row r="48" spans="1:10">
      <c r="A48" s="4">
        <v>47</v>
      </c>
      <c r="B48" s="4" t="s">
        <v>1102</v>
      </c>
      <c r="C48" s="4" t="s">
        <v>126</v>
      </c>
      <c r="D48" s="4" t="s">
        <v>1295</v>
      </c>
      <c r="E48" s="4" t="s">
        <v>1296</v>
      </c>
      <c r="F48" s="4" t="s">
        <v>1297</v>
      </c>
      <c r="G48" s="4" t="s">
        <v>1298</v>
      </c>
      <c r="H48" s="4" t="s">
        <v>1299</v>
      </c>
      <c r="J48" s="4" t="s">
        <v>1544</v>
      </c>
    </row>
    <row r="49" spans="1:10">
      <c r="A49" s="4">
        <v>48</v>
      </c>
      <c r="B49" s="4" t="s">
        <v>1102</v>
      </c>
      <c r="C49" s="4" t="s">
        <v>126</v>
      </c>
      <c r="D49" s="4" t="s">
        <v>1300</v>
      </c>
      <c r="E49" s="4" t="s">
        <v>1301</v>
      </c>
      <c r="F49" s="4" t="s">
        <v>1302</v>
      </c>
      <c r="G49" s="4" t="s">
        <v>1106</v>
      </c>
      <c r="H49" s="4" t="s">
        <v>1303</v>
      </c>
      <c r="J49" s="4" t="s">
        <v>1544</v>
      </c>
    </row>
    <row r="50" spans="1:10">
      <c r="A50" s="4">
        <v>49</v>
      </c>
      <c r="B50" s="4" t="s">
        <v>1102</v>
      </c>
      <c r="C50" s="4" t="s">
        <v>126</v>
      </c>
      <c r="D50" s="4" t="s">
        <v>1304</v>
      </c>
      <c r="E50" s="4" t="s">
        <v>1305</v>
      </c>
      <c r="F50" s="4" t="s">
        <v>1306</v>
      </c>
      <c r="G50" s="4" t="s">
        <v>1307</v>
      </c>
      <c r="J50" s="4" t="s">
        <v>1544</v>
      </c>
    </row>
    <row r="51" spans="1:10">
      <c r="A51" s="4">
        <v>50</v>
      </c>
      <c r="B51" s="4" t="s">
        <v>1102</v>
      </c>
      <c r="C51" s="4" t="s">
        <v>126</v>
      </c>
      <c r="D51" s="4" t="s">
        <v>1308</v>
      </c>
      <c r="E51" s="4" t="s">
        <v>1309</v>
      </c>
      <c r="F51" s="4" t="s">
        <v>1310</v>
      </c>
      <c r="G51" s="4" t="s">
        <v>1307</v>
      </c>
      <c r="H51" s="4" t="s">
        <v>1311</v>
      </c>
      <c r="J51" s="4" t="s">
        <v>1544</v>
      </c>
    </row>
    <row r="52" spans="1:10">
      <c r="A52" s="4">
        <v>51</v>
      </c>
      <c r="B52" s="4" t="s">
        <v>1102</v>
      </c>
      <c r="C52" s="4" t="s">
        <v>126</v>
      </c>
      <c r="D52" s="4" t="s">
        <v>1312</v>
      </c>
      <c r="E52" s="4" t="s">
        <v>1313</v>
      </c>
      <c r="F52" s="4" t="s">
        <v>1314</v>
      </c>
      <c r="G52" s="4" t="s">
        <v>1307</v>
      </c>
      <c r="H52" s="4" t="s">
        <v>1315</v>
      </c>
      <c r="J52" s="4" t="s">
        <v>1544</v>
      </c>
    </row>
    <row r="53" spans="1:10">
      <c r="A53" s="4">
        <v>52</v>
      </c>
      <c r="B53" s="4" t="s">
        <v>1102</v>
      </c>
      <c r="C53" s="4" t="s">
        <v>126</v>
      </c>
      <c r="D53" s="4" t="s">
        <v>1316</v>
      </c>
      <c r="E53" s="4" t="s">
        <v>1317</v>
      </c>
      <c r="F53" s="4" t="s">
        <v>1318</v>
      </c>
      <c r="G53" s="4" t="s">
        <v>1116</v>
      </c>
      <c r="H53" s="4" t="s">
        <v>1319</v>
      </c>
      <c r="J53" s="4" t="s">
        <v>1544</v>
      </c>
    </row>
    <row r="54" spans="1:10">
      <c r="A54" s="4">
        <v>53</v>
      </c>
      <c r="B54" s="4" t="s">
        <v>1102</v>
      </c>
      <c r="C54" s="4" t="s">
        <v>126</v>
      </c>
      <c r="D54" s="4" t="s">
        <v>1320</v>
      </c>
      <c r="E54" s="4" t="s">
        <v>1321</v>
      </c>
      <c r="F54" s="4" t="s">
        <v>1322</v>
      </c>
      <c r="G54" s="4" t="s">
        <v>1323</v>
      </c>
      <c r="H54" s="4" t="s">
        <v>1324</v>
      </c>
      <c r="J54" s="4" t="s">
        <v>1544</v>
      </c>
    </row>
    <row r="55" spans="1:10">
      <c r="A55" s="4">
        <v>54</v>
      </c>
      <c r="B55" s="4" t="s">
        <v>1102</v>
      </c>
      <c r="C55" s="4" t="s">
        <v>126</v>
      </c>
      <c r="D55" s="4" t="s">
        <v>1325</v>
      </c>
      <c r="E55" s="4" t="s">
        <v>1326</v>
      </c>
      <c r="F55" s="4" t="s">
        <v>1327</v>
      </c>
      <c r="G55" s="4" t="s">
        <v>1328</v>
      </c>
      <c r="J55" s="4" t="s">
        <v>1544</v>
      </c>
    </row>
    <row r="56" spans="1:10">
      <c r="A56" s="4">
        <v>55</v>
      </c>
      <c r="B56" s="4" t="s">
        <v>1102</v>
      </c>
      <c r="C56" s="4" t="s">
        <v>126</v>
      </c>
      <c r="D56" s="4" t="s">
        <v>1329</v>
      </c>
      <c r="E56" s="4" t="s">
        <v>1330</v>
      </c>
      <c r="F56" s="4" t="s">
        <v>1331</v>
      </c>
      <c r="G56" s="4" t="s">
        <v>1121</v>
      </c>
      <c r="H56" s="4" t="s">
        <v>1332</v>
      </c>
      <c r="J56" s="4" t="s">
        <v>1544</v>
      </c>
    </row>
    <row r="57" spans="1:10">
      <c r="A57" s="4">
        <v>56</v>
      </c>
      <c r="B57" s="4" t="s">
        <v>1102</v>
      </c>
      <c r="C57" s="4" t="s">
        <v>126</v>
      </c>
      <c r="D57" s="4" t="s">
        <v>1333</v>
      </c>
      <c r="E57" s="4" t="s">
        <v>1334</v>
      </c>
      <c r="F57" s="4" t="s">
        <v>1335</v>
      </c>
      <c r="G57" s="4" t="s">
        <v>1215</v>
      </c>
      <c r="J57" s="4" t="s">
        <v>1544</v>
      </c>
    </row>
    <row r="58" spans="1:10">
      <c r="A58" s="4">
        <v>57</v>
      </c>
      <c r="B58" s="4" t="s">
        <v>1102</v>
      </c>
      <c r="C58" s="4" t="s">
        <v>126</v>
      </c>
      <c r="D58" s="4" t="s">
        <v>1336</v>
      </c>
      <c r="E58" s="4" t="s">
        <v>1337</v>
      </c>
      <c r="F58" s="4" t="s">
        <v>1338</v>
      </c>
      <c r="G58" s="4" t="s">
        <v>1289</v>
      </c>
      <c r="J58" s="4" t="s">
        <v>1544</v>
      </c>
    </row>
    <row r="59" spans="1:10">
      <c r="A59" s="4">
        <v>58</v>
      </c>
      <c r="B59" s="4" t="s">
        <v>1102</v>
      </c>
      <c r="C59" s="4" t="s">
        <v>126</v>
      </c>
      <c r="D59" s="4" t="s">
        <v>1339</v>
      </c>
      <c r="E59" s="4" t="s">
        <v>1340</v>
      </c>
      <c r="F59" s="4" t="s">
        <v>1341</v>
      </c>
      <c r="G59" s="4" t="s">
        <v>1200</v>
      </c>
      <c r="H59" s="4" t="s">
        <v>1342</v>
      </c>
      <c r="J59" s="4" t="s">
        <v>1544</v>
      </c>
    </row>
    <row r="60" spans="1:10">
      <c r="A60" s="4">
        <v>59</v>
      </c>
      <c r="B60" s="4" t="s">
        <v>1102</v>
      </c>
      <c r="C60" s="4" t="s">
        <v>126</v>
      </c>
      <c r="D60" s="4" t="s">
        <v>1343</v>
      </c>
      <c r="E60" s="4" t="s">
        <v>1344</v>
      </c>
      <c r="F60" s="4" t="s">
        <v>1345</v>
      </c>
      <c r="G60" s="4" t="s">
        <v>1144</v>
      </c>
      <c r="H60" s="4" t="s">
        <v>1346</v>
      </c>
      <c r="J60" s="4" t="s">
        <v>1544</v>
      </c>
    </row>
    <row r="61" spans="1:10">
      <c r="A61" s="4">
        <v>60</v>
      </c>
      <c r="B61" s="4" t="s">
        <v>1102</v>
      </c>
      <c r="C61" s="4" t="s">
        <v>126</v>
      </c>
      <c r="D61" s="4" t="s">
        <v>1347</v>
      </c>
      <c r="E61" s="4" t="s">
        <v>1348</v>
      </c>
      <c r="F61" s="4" t="s">
        <v>1349</v>
      </c>
      <c r="G61" s="4" t="s">
        <v>1350</v>
      </c>
      <c r="H61" s="4" t="s">
        <v>1351</v>
      </c>
      <c r="J61" s="4" t="s">
        <v>1544</v>
      </c>
    </row>
    <row r="62" spans="1:10">
      <c r="A62" s="4">
        <v>61</v>
      </c>
      <c r="B62" s="4" t="s">
        <v>1102</v>
      </c>
      <c r="C62" s="4" t="s">
        <v>126</v>
      </c>
      <c r="D62" s="4" t="s">
        <v>1352</v>
      </c>
      <c r="E62" s="4" t="s">
        <v>1353</v>
      </c>
      <c r="F62" s="4" t="s">
        <v>1354</v>
      </c>
      <c r="G62" s="4" t="s">
        <v>1106</v>
      </c>
      <c r="H62" s="4" t="s">
        <v>1355</v>
      </c>
      <c r="J62" s="4" t="s">
        <v>1544</v>
      </c>
    </row>
    <row r="63" spans="1:10">
      <c r="A63" s="4">
        <v>62</v>
      </c>
      <c r="B63" s="4" t="s">
        <v>1102</v>
      </c>
      <c r="C63" s="4" t="s">
        <v>126</v>
      </c>
      <c r="D63" s="4" t="s">
        <v>1356</v>
      </c>
      <c r="E63" s="4" t="s">
        <v>1357</v>
      </c>
      <c r="F63" s="4" t="s">
        <v>1358</v>
      </c>
      <c r="G63" s="4" t="s">
        <v>1121</v>
      </c>
      <c r="H63" s="4" t="s">
        <v>1359</v>
      </c>
      <c r="J63" s="4" t="s">
        <v>1544</v>
      </c>
    </row>
    <row r="64" spans="1:10">
      <c r="A64" s="4">
        <v>63</v>
      </c>
      <c r="B64" s="4" t="s">
        <v>1102</v>
      </c>
      <c r="C64" s="4" t="s">
        <v>126</v>
      </c>
      <c r="D64" s="4" t="s">
        <v>1360</v>
      </c>
      <c r="E64" s="4" t="s">
        <v>1361</v>
      </c>
      <c r="F64" s="4" t="s">
        <v>1362</v>
      </c>
      <c r="G64" s="4" t="s">
        <v>1363</v>
      </c>
      <c r="J64" s="4" t="s">
        <v>1544</v>
      </c>
    </row>
    <row r="65" spans="1:10">
      <c r="A65" s="4">
        <v>64</v>
      </c>
      <c r="B65" s="4" t="s">
        <v>1102</v>
      </c>
      <c r="C65" s="4" t="s">
        <v>126</v>
      </c>
      <c r="D65" s="4" t="s">
        <v>1364</v>
      </c>
      <c r="E65" s="4" t="s">
        <v>1365</v>
      </c>
      <c r="F65" s="4" t="s">
        <v>1366</v>
      </c>
      <c r="G65" s="4" t="s">
        <v>1121</v>
      </c>
      <c r="J65" s="4" t="s">
        <v>1544</v>
      </c>
    </row>
    <row r="66" spans="1:10">
      <c r="A66" s="4">
        <v>65</v>
      </c>
      <c r="B66" s="4" t="s">
        <v>1102</v>
      </c>
      <c r="C66" s="4" t="s">
        <v>126</v>
      </c>
      <c r="D66" s="4" t="s">
        <v>1367</v>
      </c>
      <c r="E66" s="4" t="s">
        <v>1368</v>
      </c>
      <c r="F66" s="4" t="s">
        <v>1369</v>
      </c>
      <c r="G66" s="4" t="s">
        <v>1370</v>
      </c>
      <c r="J66" s="4" t="s">
        <v>1544</v>
      </c>
    </row>
    <row r="67" spans="1:10">
      <c r="A67" s="4">
        <v>66</v>
      </c>
      <c r="B67" s="4" t="s">
        <v>1102</v>
      </c>
      <c r="C67" s="4" t="s">
        <v>126</v>
      </c>
      <c r="D67" s="4" t="s">
        <v>1371</v>
      </c>
      <c r="E67" s="4" t="s">
        <v>1372</v>
      </c>
      <c r="F67" s="4" t="s">
        <v>1373</v>
      </c>
      <c r="G67" s="4" t="s">
        <v>1350</v>
      </c>
      <c r="H67" s="4" t="s">
        <v>1374</v>
      </c>
      <c r="J67" s="4" t="s">
        <v>1544</v>
      </c>
    </row>
    <row r="68" spans="1:10">
      <c r="A68" s="4">
        <v>67</v>
      </c>
      <c r="B68" s="4" t="s">
        <v>1102</v>
      </c>
      <c r="C68" s="4" t="s">
        <v>126</v>
      </c>
      <c r="D68" s="4" t="s">
        <v>1375</v>
      </c>
      <c r="E68" s="4" t="s">
        <v>1376</v>
      </c>
      <c r="F68" s="4" t="s">
        <v>1377</v>
      </c>
      <c r="G68" s="4" t="s">
        <v>1307</v>
      </c>
      <c r="J68" s="4" t="s">
        <v>1544</v>
      </c>
    </row>
    <row r="69" spans="1:10">
      <c r="A69" s="4">
        <v>68</v>
      </c>
      <c r="B69" s="4" t="s">
        <v>1102</v>
      </c>
      <c r="C69" s="4" t="s">
        <v>126</v>
      </c>
      <c r="D69" s="4" t="s">
        <v>1378</v>
      </c>
      <c r="E69" s="4" t="s">
        <v>1379</v>
      </c>
      <c r="F69" s="4" t="s">
        <v>1380</v>
      </c>
      <c r="G69" s="4" t="s">
        <v>1298</v>
      </c>
      <c r="H69" s="4" t="s">
        <v>1381</v>
      </c>
      <c r="J69" s="4" t="s">
        <v>1544</v>
      </c>
    </row>
    <row r="70" spans="1:10">
      <c r="A70" s="4">
        <v>69</v>
      </c>
      <c r="B70" s="4" t="s">
        <v>1102</v>
      </c>
      <c r="C70" s="4" t="s">
        <v>126</v>
      </c>
      <c r="D70" s="4" t="s">
        <v>1382</v>
      </c>
      <c r="E70" s="4" t="s">
        <v>1383</v>
      </c>
      <c r="F70" s="4" t="s">
        <v>1384</v>
      </c>
      <c r="G70" s="4" t="s">
        <v>1385</v>
      </c>
      <c r="H70" s="4" t="s">
        <v>1386</v>
      </c>
      <c r="J70" s="4" t="s">
        <v>1544</v>
      </c>
    </row>
    <row r="71" spans="1:10">
      <c r="A71" s="4">
        <v>70</v>
      </c>
      <c r="B71" s="4" t="s">
        <v>1102</v>
      </c>
      <c r="C71" s="4" t="s">
        <v>126</v>
      </c>
      <c r="D71" s="4" t="s">
        <v>1387</v>
      </c>
      <c r="E71" s="4" t="s">
        <v>1388</v>
      </c>
      <c r="F71" s="4" t="s">
        <v>1389</v>
      </c>
      <c r="G71" s="4" t="s">
        <v>1220</v>
      </c>
      <c r="J71" s="4" t="s">
        <v>1544</v>
      </c>
    </row>
    <row r="72" spans="1:10">
      <c r="A72" s="4">
        <v>71</v>
      </c>
      <c r="B72" s="4" t="s">
        <v>1102</v>
      </c>
      <c r="C72" s="4" t="s">
        <v>126</v>
      </c>
      <c r="D72" s="4" t="s">
        <v>1390</v>
      </c>
      <c r="E72" s="4" t="s">
        <v>1391</v>
      </c>
      <c r="F72" s="4" t="s">
        <v>1392</v>
      </c>
      <c r="G72" s="4" t="s">
        <v>1294</v>
      </c>
      <c r="H72" s="4" t="s">
        <v>1393</v>
      </c>
      <c r="J72" s="4" t="s">
        <v>1544</v>
      </c>
    </row>
    <row r="73" spans="1:10">
      <c r="A73" s="4">
        <v>72</v>
      </c>
      <c r="B73" s="4" t="s">
        <v>1102</v>
      </c>
      <c r="C73" s="4" t="s">
        <v>126</v>
      </c>
      <c r="D73" s="4" t="s">
        <v>1394</v>
      </c>
      <c r="E73" s="4" t="s">
        <v>1395</v>
      </c>
      <c r="F73" s="4" t="s">
        <v>1396</v>
      </c>
      <c r="G73" s="4" t="s">
        <v>1271</v>
      </c>
      <c r="H73" s="4" t="s">
        <v>1397</v>
      </c>
      <c r="J73" s="4" t="s">
        <v>1544</v>
      </c>
    </row>
    <row r="74" spans="1:10">
      <c r="A74" s="4">
        <v>73</v>
      </c>
      <c r="B74" s="4" t="s">
        <v>1102</v>
      </c>
      <c r="C74" s="4" t="s">
        <v>126</v>
      </c>
      <c r="D74" s="4" t="s">
        <v>1398</v>
      </c>
      <c r="E74" s="4" t="s">
        <v>1399</v>
      </c>
      <c r="F74" s="4" t="s">
        <v>1400</v>
      </c>
      <c r="G74" s="4" t="s">
        <v>1139</v>
      </c>
      <c r="H74" s="4" t="s">
        <v>1401</v>
      </c>
      <c r="J74" s="4" t="s">
        <v>1544</v>
      </c>
    </row>
    <row r="75" spans="1:10">
      <c r="A75" s="4">
        <v>74</v>
      </c>
      <c r="B75" s="4" t="s">
        <v>1102</v>
      </c>
      <c r="C75" s="4" t="s">
        <v>126</v>
      </c>
      <c r="D75" s="4" t="s">
        <v>1402</v>
      </c>
      <c r="E75" s="4" t="s">
        <v>1403</v>
      </c>
      <c r="F75" s="4" t="s">
        <v>1404</v>
      </c>
      <c r="G75" s="4" t="s">
        <v>1121</v>
      </c>
      <c r="H75" s="4" t="s">
        <v>1405</v>
      </c>
      <c r="J75" s="4" t="s">
        <v>1544</v>
      </c>
    </row>
    <row r="76" spans="1:10">
      <c r="A76" s="4">
        <v>75</v>
      </c>
      <c r="B76" s="4" t="s">
        <v>1102</v>
      </c>
      <c r="C76" s="4" t="s">
        <v>126</v>
      </c>
      <c r="D76" s="4" t="s">
        <v>1406</v>
      </c>
      <c r="E76" s="4" t="s">
        <v>1407</v>
      </c>
      <c r="F76" s="4" t="s">
        <v>1408</v>
      </c>
      <c r="G76" s="4" t="s">
        <v>1230</v>
      </c>
      <c r="H76" s="4" t="s">
        <v>1409</v>
      </c>
      <c r="J76" s="4" t="s">
        <v>1544</v>
      </c>
    </row>
    <row r="77" spans="1:10">
      <c r="A77" s="4">
        <v>76</v>
      </c>
      <c r="B77" s="4" t="s">
        <v>1102</v>
      </c>
      <c r="C77" s="4" t="s">
        <v>126</v>
      </c>
      <c r="D77" s="4" t="s">
        <v>1410</v>
      </c>
      <c r="E77" s="4" t="s">
        <v>1411</v>
      </c>
      <c r="F77" s="4" t="s">
        <v>1412</v>
      </c>
      <c r="G77" s="4" t="s">
        <v>1121</v>
      </c>
      <c r="H77" s="4" t="s">
        <v>1413</v>
      </c>
      <c r="J77" s="4" t="s">
        <v>1544</v>
      </c>
    </row>
    <row r="78" spans="1:10">
      <c r="A78" s="4">
        <v>77</v>
      </c>
      <c r="B78" s="4" t="s">
        <v>1102</v>
      </c>
      <c r="C78" s="4" t="s">
        <v>126</v>
      </c>
      <c r="D78" s="4" t="s">
        <v>1414</v>
      </c>
      <c r="E78" s="4" t="s">
        <v>1415</v>
      </c>
      <c r="F78" s="4" t="s">
        <v>1416</v>
      </c>
      <c r="G78" s="4" t="s">
        <v>1210</v>
      </c>
      <c r="H78" s="4" t="s">
        <v>1417</v>
      </c>
      <c r="J78" s="4" t="s">
        <v>1544</v>
      </c>
    </row>
    <row r="79" spans="1:10">
      <c r="A79" s="4">
        <v>78</v>
      </c>
      <c r="B79" s="4" t="s">
        <v>1102</v>
      </c>
      <c r="C79" s="4" t="s">
        <v>126</v>
      </c>
      <c r="D79" s="4" t="s">
        <v>1418</v>
      </c>
      <c r="E79" s="4" t="s">
        <v>1419</v>
      </c>
      <c r="F79" s="4" t="s">
        <v>1420</v>
      </c>
      <c r="G79" s="4" t="s">
        <v>1116</v>
      </c>
      <c r="J79" s="4" t="s">
        <v>1544</v>
      </c>
    </row>
    <row r="80" spans="1:10">
      <c r="A80" s="4">
        <v>79</v>
      </c>
      <c r="B80" s="4" t="s">
        <v>1102</v>
      </c>
      <c r="C80" s="4" t="s">
        <v>126</v>
      </c>
      <c r="D80" s="4" t="s">
        <v>1421</v>
      </c>
      <c r="E80" s="4" t="s">
        <v>1422</v>
      </c>
      <c r="F80" s="4" t="s">
        <v>1423</v>
      </c>
      <c r="G80" s="4" t="s">
        <v>1121</v>
      </c>
      <c r="J80" s="4" t="s">
        <v>1544</v>
      </c>
    </row>
    <row r="81" spans="1:10">
      <c r="A81" s="4">
        <v>80</v>
      </c>
      <c r="B81" s="4" t="s">
        <v>1102</v>
      </c>
      <c r="C81" s="4" t="s">
        <v>126</v>
      </c>
      <c r="D81" s="4" t="s">
        <v>1424</v>
      </c>
      <c r="E81" s="4" t="s">
        <v>1425</v>
      </c>
      <c r="F81" s="4" t="s">
        <v>1426</v>
      </c>
      <c r="G81" s="4" t="s">
        <v>1121</v>
      </c>
      <c r="H81" s="4" t="s">
        <v>1427</v>
      </c>
      <c r="J81" s="4" t="s">
        <v>1544</v>
      </c>
    </row>
    <row r="82" spans="1:10">
      <c r="A82" s="4">
        <v>81</v>
      </c>
      <c r="B82" s="4" t="s">
        <v>1102</v>
      </c>
      <c r="C82" s="4" t="s">
        <v>126</v>
      </c>
      <c r="D82" s="4" t="s">
        <v>1428</v>
      </c>
      <c r="E82" s="4" t="s">
        <v>1429</v>
      </c>
      <c r="F82" s="4" t="s">
        <v>1430</v>
      </c>
      <c r="G82" s="4" t="s">
        <v>1240</v>
      </c>
      <c r="H82" s="4" t="s">
        <v>1431</v>
      </c>
      <c r="J82" s="4" t="s">
        <v>1544</v>
      </c>
    </row>
    <row r="83" spans="1:10">
      <c r="A83" s="4">
        <v>82</v>
      </c>
      <c r="B83" s="4" t="s">
        <v>1102</v>
      </c>
      <c r="C83" s="4" t="s">
        <v>126</v>
      </c>
      <c r="D83" s="4" t="s">
        <v>1432</v>
      </c>
      <c r="E83" s="4" t="s">
        <v>1433</v>
      </c>
      <c r="F83" s="4" t="s">
        <v>1434</v>
      </c>
      <c r="G83" s="4" t="s">
        <v>1144</v>
      </c>
      <c r="J83" s="4" t="s">
        <v>1544</v>
      </c>
    </row>
    <row r="84" spans="1:10">
      <c r="A84" s="4">
        <v>83</v>
      </c>
      <c r="B84" s="4" t="s">
        <v>1102</v>
      </c>
      <c r="C84" s="4" t="s">
        <v>126</v>
      </c>
      <c r="D84" s="4" t="s">
        <v>1435</v>
      </c>
      <c r="E84" s="4" t="s">
        <v>1436</v>
      </c>
      <c r="F84" s="4" t="s">
        <v>1437</v>
      </c>
      <c r="G84" s="4" t="s">
        <v>1106</v>
      </c>
      <c r="J84" s="4" t="s">
        <v>1544</v>
      </c>
    </row>
    <row r="85" spans="1:10">
      <c r="A85" s="4">
        <v>84</v>
      </c>
      <c r="B85" s="4" t="s">
        <v>1102</v>
      </c>
      <c r="C85" s="4" t="s">
        <v>126</v>
      </c>
      <c r="D85" s="4" t="s">
        <v>1438</v>
      </c>
      <c r="E85" s="4" t="s">
        <v>1439</v>
      </c>
      <c r="F85" s="4" t="s">
        <v>1440</v>
      </c>
      <c r="G85" s="4" t="s">
        <v>1441</v>
      </c>
      <c r="J85" s="4" t="s">
        <v>1544</v>
      </c>
    </row>
    <row r="86" spans="1:10">
      <c r="A86" s="4">
        <v>85</v>
      </c>
      <c r="B86" s="4" t="s">
        <v>1102</v>
      </c>
      <c r="C86" s="4" t="s">
        <v>126</v>
      </c>
      <c r="D86" s="4" t="s">
        <v>1442</v>
      </c>
      <c r="E86" s="4" t="s">
        <v>1443</v>
      </c>
      <c r="F86" s="4" t="s">
        <v>1444</v>
      </c>
      <c r="G86" s="4" t="s">
        <v>1363</v>
      </c>
      <c r="H86" s="4" t="s">
        <v>1445</v>
      </c>
      <c r="J86" s="4" t="s">
        <v>1544</v>
      </c>
    </row>
    <row r="87" spans="1:10">
      <c r="A87" s="4">
        <v>86</v>
      </c>
      <c r="B87" s="4" t="s">
        <v>1102</v>
      </c>
      <c r="C87" s="4" t="s">
        <v>126</v>
      </c>
      <c r="D87" s="4" t="s">
        <v>1446</v>
      </c>
      <c r="E87" s="4" t="s">
        <v>1447</v>
      </c>
      <c r="F87" s="4" t="s">
        <v>1448</v>
      </c>
      <c r="G87" s="4" t="s">
        <v>1139</v>
      </c>
      <c r="H87" s="4" t="s">
        <v>1449</v>
      </c>
      <c r="J87" s="4" t="s">
        <v>1544</v>
      </c>
    </row>
    <row r="88" spans="1:10">
      <c r="A88" s="4">
        <v>87</v>
      </c>
      <c r="B88" s="4" t="s">
        <v>1102</v>
      </c>
      <c r="C88" s="4" t="s">
        <v>126</v>
      </c>
      <c r="D88" s="4" t="s">
        <v>1450</v>
      </c>
      <c r="E88" s="4" t="s">
        <v>1451</v>
      </c>
      <c r="F88" s="4" t="s">
        <v>1452</v>
      </c>
      <c r="G88" s="4" t="s">
        <v>1453</v>
      </c>
      <c r="H88" s="4" t="s">
        <v>1454</v>
      </c>
      <c r="J88" s="4" t="s">
        <v>1544</v>
      </c>
    </row>
    <row r="89" spans="1:10">
      <c r="A89" s="4">
        <v>88</v>
      </c>
      <c r="B89" s="4" t="s">
        <v>1102</v>
      </c>
      <c r="C89" s="4" t="s">
        <v>126</v>
      </c>
      <c r="D89" s="4" t="s">
        <v>1455</v>
      </c>
      <c r="E89" s="4" t="s">
        <v>1456</v>
      </c>
      <c r="F89" s="4" t="s">
        <v>1457</v>
      </c>
      <c r="G89" s="4" t="s">
        <v>1139</v>
      </c>
      <c r="H89" s="4" t="s">
        <v>1458</v>
      </c>
      <c r="J89" s="4" t="s">
        <v>1544</v>
      </c>
    </row>
    <row r="90" spans="1:10">
      <c r="A90" s="4">
        <v>89</v>
      </c>
      <c r="B90" s="4" t="s">
        <v>1102</v>
      </c>
      <c r="C90" s="4" t="s">
        <v>126</v>
      </c>
      <c r="D90" s="4" t="s">
        <v>1459</v>
      </c>
      <c r="E90" s="4" t="s">
        <v>1460</v>
      </c>
      <c r="F90" s="4" t="s">
        <v>1461</v>
      </c>
      <c r="G90" s="4" t="s">
        <v>1139</v>
      </c>
      <c r="J90" s="4" t="s">
        <v>1544</v>
      </c>
    </row>
    <row r="91" spans="1:10">
      <c r="A91" s="4">
        <v>90</v>
      </c>
      <c r="B91" s="4" t="s">
        <v>1102</v>
      </c>
      <c r="C91" s="4" t="s">
        <v>126</v>
      </c>
      <c r="D91" s="4" t="s">
        <v>1462</v>
      </c>
      <c r="E91" s="4" t="s">
        <v>1463</v>
      </c>
      <c r="F91" s="4" t="s">
        <v>1464</v>
      </c>
      <c r="G91" s="4" t="s">
        <v>1465</v>
      </c>
      <c r="H91" s="4" t="s">
        <v>1466</v>
      </c>
      <c r="J91" s="4" t="s">
        <v>1544</v>
      </c>
    </row>
    <row r="92" spans="1:10">
      <c r="A92" s="4">
        <v>91</v>
      </c>
      <c r="B92" s="4" t="s">
        <v>1102</v>
      </c>
      <c r="C92" s="4" t="s">
        <v>126</v>
      </c>
      <c r="D92" s="4" t="s">
        <v>1467</v>
      </c>
      <c r="E92" s="4" t="s">
        <v>1468</v>
      </c>
      <c r="F92" s="4" t="s">
        <v>1469</v>
      </c>
      <c r="G92" s="4" t="s">
        <v>1370</v>
      </c>
      <c r="H92" s="4" t="s">
        <v>1470</v>
      </c>
      <c r="J92" s="4" t="s">
        <v>1544</v>
      </c>
    </row>
    <row r="93" spans="1:10">
      <c r="A93" s="4">
        <v>92</v>
      </c>
      <c r="B93" s="4" t="s">
        <v>1102</v>
      </c>
      <c r="C93" s="4" t="s">
        <v>126</v>
      </c>
      <c r="D93" s="4" t="s">
        <v>1471</v>
      </c>
      <c r="E93" s="4" t="s">
        <v>1472</v>
      </c>
      <c r="F93" s="4" t="s">
        <v>1473</v>
      </c>
      <c r="G93" s="4" t="s">
        <v>1106</v>
      </c>
      <c r="H93" s="4" t="s">
        <v>1474</v>
      </c>
      <c r="J93" s="4" t="s">
        <v>1544</v>
      </c>
    </row>
    <row r="94" spans="1:10">
      <c r="A94" s="4">
        <v>93</v>
      </c>
      <c r="B94" s="4" t="s">
        <v>1102</v>
      </c>
      <c r="C94" s="4" t="s">
        <v>126</v>
      </c>
      <c r="D94" s="4" t="s">
        <v>1475</v>
      </c>
      <c r="E94" s="4" t="s">
        <v>1476</v>
      </c>
      <c r="F94" s="4" t="s">
        <v>1477</v>
      </c>
      <c r="G94" s="4" t="s">
        <v>1307</v>
      </c>
      <c r="J94" s="4" t="s">
        <v>1544</v>
      </c>
    </row>
    <row r="95" spans="1:10">
      <c r="A95" s="4">
        <v>94</v>
      </c>
      <c r="B95" s="4" t="s">
        <v>1102</v>
      </c>
      <c r="C95" s="4" t="s">
        <v>126</v>
      </c>
      <c r="D95" s="4" t="s">
        <v>1478</v>
      </c>
      <c r="E95" s="4" t="s">
        <v>1479</v>
      </c>
      <c r="F95" s="4" t="s">
        <v>1480</v>
      </c>
      <c r="G95" s="4" t="s">
        <v>1106</v>
      </c>
      <c r="J95" s="4" t="s">
        <v>1544</v>
      </c>
    </row>
    <row r="96" spans="1:10">
      <c r="A96" s="4">
        <v>95</v>
      </c>
      <c r="B96" s="4" t="s">
        <v>1102</v>
      </c>
      <c r="C96" s="4" t="s">
        <v>126</v>
      </c>
      <c r="D96" s="4" t="s">
        <v>1481</v>
      </c>
      <c r="E96" s="4" t="s">
        <v>1482</v>
      </c>
      <c r="F96" s="4" t="s">
        <v>1483</v>
      </c>
      <c r="G96" s="4" t="s">
        <v>1307</v>
      </c>
      <c r="J96" s="4" t="s">
        <v>1544</v>
      </c>
    </row>
    <row r="97" spans="1:10">
      <c r="A97" s="4">
        <v>96</v>
      </c>
      <c r="B97" s="4" t="s">
        <v>1102</v>
      </c>
      <c r="C97" s="4" t="s">
        <v>126</v>
      </c>
      <c r="D97" s="4" t="s">
        <v>1484</v>
      </c>
      <c r="E97" s="4" t="s">
        <v>1485</v>
      </c>
      <c r="F97" s="4" t="s">
        <v>1486</v>
      </c>
      <c r="G97" s="4" t="s">
        <v>1307</v>
      </c>
      <c r="H97" s="4" t="s">
        <v>1487</v>
      </c>
      <c r="J97" s="4" t="s">
        <v>1544</v>
      </c>
    </row>
    <row r="98" spans="1:10">
      <c r="A98" s="4">
        <v>97</v>
      </c>
      <c r="B98" s="4" t="s">
        <v>1102</v>
      </c>
      <c r="C98" s="4" t="s">
        <v>126</v>
      </c>
      <c r="D98" s="4" t="s">
        <v>1488</v>
      </c>
      <c r="E98" s="4" t="s">
        <v>1489</v>
      </c>
      <c r="F98" s="4" t="s">
        <v>1490</v>
      </c>
      <c r="G98" s="4" t="s">
        <v>1307</v>
      </c>
      <c r="H98" s="4" t="s">
        <v>1491</v>
      </c>
      <c r="J98" s="4" t="s">
        <v>1544</v>
      </c>
    </row>
    <row r="99" spans="1:10">
      <c r="A99" s="4">
        <v>98</v>
      </c>
      <c r="B99" s="4" t="s">
        <v>1102</v>
      </c>
      <c r="C99" s="4" t="s">
        <v>126</v>
      </c>
      <c r="D99" s="4" t="s">
        <v>1492</v>
      </c>
      <c r="E99" s="4" t="s">
        <v>1493</v>
      </c>
      <c r="F99" s="4" t="s">
        <v>1494</v>
      </c>
      <c r="G99" s="4" t="s">
        <v>1271</v>
      </c>
      <c r="J99" s="4" t="s">
        <v>1544</v>
      </c>
    </row>
    <row r="100" spans="1:10">
      <c r="A100" s="4">
        <v>99</v>
      </c>
      <c r="B100" s="4" t="s">
        <v>1102</v>
      </c>
      <c r="C100" s="4" t="s">
        <v>126</v>
      </c>
      <c r="D100" s="4" t="s">
        <v>1495</v>
      </c>
      <c r="E100" s="4" t="s">
        <v>1493</v>
      </c>
      <c r="F100" s="4" t="s">
        <v>1496</v>
      </c>
      <c r="G100" s="4" t="s">
        <v>1267</v>
      </c>
      <c r="J100" s="4" t="s">
        <v>1544</v>
      </c>
    </row>
    <row r="101" spans="1:10">
      <c r="A101" s="4">
        <v>100</v>
      </c>
      <c r="B101" s="4" t="s">
        <v>1102</v>
      </c>
      <c r="C101" s="4" t="s">
        <v>126</v>
      </c>
      <c r="D101" s="4" t="s">
        <v>1497</v>
      </c>
      <c r="E101" s="4" t="s">
        <v>1498</v>
      </c>
      <c r="F101" s="4" t="s">
        <v>1499</v>
      </c>
      <c r="G101" s="4" t="s">
        <v>1267</v>
      </c>
      <c r="H101" s="4" t="s">
        <v>1500</v>
      </c>
      <c r="J101" s="4" t="s">
        <v>1544</v>
      </c>
    </row>
    <row r="102" spans="1:10">
      <c r="A102" s="4">
        <v>101</v>
      </c>
      <c r="B102" s="4" t="s">
        <v>1102</v>
      </c>
      <c r="C102" s="4" t="s">
        <v>126</v>
      </c>
      <c r="D102" s="4" t="s">
        <v>1501</v>
      </c>
      <c r="E102" s="4" t="s">
        <v>1502</v>
      </c>
      <c r="F102" s="4" t="s">
        <v>1503</v>
      </c>
      <c r="G102" s="4" t="s">
        <v>1504</v>
      </c>
      <c r="H102" s="4" t="s">
        <v>1505</v>
      </c>
      <c r="J102" s="4" t="s">
        <v>1544</v>
      </c>
    </row>
    <row r="103" spans="1:10">
      <c r="A103" s="4">
        <v>102</v>
      </c>
      <c r="B103" s="4" t="s">
        <v>1102</v>
      </c>
      <c r="C103" s="4" t="s">
        <v>126</v>
      </c>
      <c r="D103" s="4" t="s">
        <v>1506</v>
      </c>
      <c r="E103" s="4" t="s">
        <v>1507</v>
      </c>
      <c r="F103" s="4" t="s">
        <v>1508</v>
      </c>
      <c r="G103" s="4" t="s">
        <v>1307</v>
      </c>
      <c r="H103" s="4" t="s">
        <v>1509</v>
      </c>
      <c r="J103" s="4" t="s">
        <v>1544</v>
      </c>
    </row>
    <row r="104" spans="1:10">
      <c r="A104" s="4">
        <v>103</v>
      </c>
      <c r="B104" s="4" t="s">
        <v>1102</v>
      </c>
      <c r="C104" s="4" t="s">
        <v>126</v>
      </c>
      <c r="D104" s="4" t="s">
        <v>1510</v>
      </c>
      <c r="E104" s="4" t="s">
        <v>1511</v>
      </c>
      <c r="F104" s="4" t="s">
        <v>1512</v>
      </c>
      <c r="G104" s="4" t="s">
        <v>1240</v>
      </c>
      <c r="J104" s="4" t="s">
        <v>1544</v>
      </c>
    </row>
    <row r="105" spans="1:10">
      <c r="A105" s="4">
        <v>104</v>
      </c>
      <c r="B105" s="4" t="s">
        <v>1102</v>
      </c>
      <c r="C105" s="4" t="s">
        <v>126</v>
      </c>
      <c r="D105" s="4" t="s">
        <v>1513</v>
      </c>
      <c r="E105" s="4" t="s">
        <v>1514</v>
      </c>
      <c r="F105" s="4" t="s">
        <v>1515</v>
      </c>
      <c r="G105" s="4" t="s">
        <v>1307</v>
      </c>
      <c r="J105" s="4" t="s">
        <v>1544</v>
      </c>
    </row>
    <row r="106" spans="1:10">
      <c r="A106" s="4">
        <v>105</v>
      </c>
      <c r="B106" s="4" t="s">
        <v>1102</v>
      </c>
      <c r="C106" s="4" t="s">
        <v>126</v>
      </c>
      <c r="D106" s="4" t="s">
        <v>1516</v>
      </c>
      <c r="E106" s="4" t="s">
        <v>1517</v>
      </c>
      <c r="F106" s="4" t="s">
        <v>1518</v>
      </c>
      <c r="G106" s="4" t="s">
        <v>1271</v>
      </c>
      <c r="H106" s="4" t="s">
        <v>1519</v>
      </c>
      <c r="J106" s="4" t="s">
        <v>1544</v>
      </c>
    </row>
    <row r="107" spans="1:10">
      <c r="A107" s="4">
        <v>106</v>
      </c>
      <c r="B107" s="4" t="s">
        <v>1102</v>
      </c>
      <c r="C107" s="4" t="s">
        <v>126</v>
      </c>
      <c r="D107" s="4" t="s">
        <v>1520</v>
      </c>
      <c r="E107" s="4" t="s">
        <v>1521</v>
      </c>
      <c r="F107" s="4" t="s">
        <v>1522</v>
      </c>
      <c r="G107" s="4" t="s">
        <v>1523</v>
      </c>
      <c r="J107" s="4" t="s">
        <v>1544</v>
      </c>
    </row>
    <row r="108" spans="1:10">
      <c r="A108" s="4">
        <v>107</v>
      </c>
      <c r="B108" s="4" t="s">
        <v>1102</v>
      </c>
      <c r="C108" s="4" t="s">
        <v>126</v>
      </c>
      <c r="D108" s="4" t="s">
        <v>1524</v>
      </c>
      <c r="E108" s="4" t="s">
        <v>1525</v>
      </c>
      <c r="F108" s="4" t="s">
        <v>1526</v>
      </c>
      <c r="G108" s="4" t="s">
        <v>1139</v>
      </c>
      <c r="J108" s="4" t="s">
        <v>1544</v>
      </c>
    </row>
    <row r="109" spans="1:10">
      <c r="A109" s="4">
        <v>108</v>
      </c>
      <c r="B109" s="4" t="s">
        <v>1102</v>
      </c>
      <c r="C109" s="4" t="s">
        <v>126</v>
      </c>
      <c r="D109" s="4" t="s">
        <v>1527</v>
      </c>
      <c r="E109" s="4" t="s">
        <v>1528</v>
      </c>
      <c r="F109" s="4" t="s">
        <v>1529</v>
      </c>
      <c r="G109" s="4" t="s">
        <v>1530</v>
      </c>
      <c r="H109" s="4" t="s">
        <v>1531</v>
      </c>
      <c r="J109" s="4" t="s">
        <v>1544</v>
      </c>
    </row>
    <row r="110" spans="1:10">
      <c r="A110" s="4">
        <v>109</v>
      </c>
      <c r="B110" s="4" t="s">
        <v>1102</v>
      </c>
      <c r="C110" s="4" t="s">
        <v>126</v>
      </c>
      <c r="D110" s="4" t="s">
        <v>1532</v>
      </c>
      <c r="E110" s="4" t="s">
        <v>1533</v>
      </c>
      <c r="F110" s="4" t="s">
        <v>1534</v>
      </c>
      <c r="G110" s="4" t="s">
        <v>1535</v>
      </c>
      <c r="J110" s="4" t="s">
        <v>1544</v>
      </c>
    </row>
    <row r="111" spans="1:10">
      <c r="A111" s="4">
        <v>110</v>
      </c>
      <c r="B111" s="4" t="s">
        <v>1102</v>
      </c>
      <c r="C111" s="4" t="s">
        <v>126</v>
      </c>
      <c r="D111" s="4" t="s">
        <v>1536</v>
      </c>
      <c r="E111" s="4" t="s">
        <v>1537</v>
      </c>
      <c r="F111" s="4" t="s">
        <v>1538</v>
      </c>
      <c r="G111" s="4" t="s">
        <v>1289</v>
      </c>
      <c r="H111" s="4" t="s">
        <v>1539</v>
      </c>
      <c r="J111" s="4" t="s">
        <v>1544</v>
      </c>
    </row>
    <row r="112" spans="1:10">
      <c r="A112" s="4">
        <v>111</v>
      </c>
      <c r="B112" s="4" t="s">
        <v>1102</v>
      </c>
      <c r="C112" s="4" t="s">
        <v>126</v>
      </c>
      <c r="D112" s="4" t="s">
        <v>1540</v>
      </c>
      <c r="E112" s="4" t="s">
        <v>1541</v>
      </c>
      <c r="F112" s="4" t="s">
        <v>1542</v>
      </c>
      <c r="G112" s="4" t="s">
        <v>1543</v>
      </c>
      <c r="J112" s="4" t="s">
        <v>1544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40625"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0" t="s">
        <v>445</v>
      </c>
      <c r="E4" s="731"/>
      <c r="F4" s="731"/>
      <c r="G4" s="731"/>
      <c r="H4" s="732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3"/>
      <c r="E6" s="733"/>
      <c r="F6" s="734" t="s">
        <v>87</v>
      </c>
      <c r="G6" s="734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1" t="s">
        <v>18</v>
      </c>
      <c r="E8" s="721"/>
      <c r="F8" s="721" t="s">
        <v>446</v>
      </c>
      <c r="G8" s="721"/>
      <c r="H8" s="721"/>
      <c r="I8" s="735" t="s">
        <v>447</v>
      </c>
      <c r="J8" s="735"/>
      <c r="K8" s="735"/>
      <c r="L8" s="735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6" t="s">
        <v>95</v>
      </c>
      <c r="G9" s="727"/>
      <c r="H9" s="366" t="s">
        <v>448</v>
      </c>
      <c r="I9" s="728" t="s">
        <v>95</v>
      </c>
      <c r="J9" s="728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9" t="s">
        <v>53</v>
      </c>
      <c r="G10" s="729"/>
      <c r="H10" s="491" t="s">
        <v>54</v>
      </c>
      <c r="I10" s="729" t="s">
        <v>71</v>
      </c>
      <c r="J10" s="729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0"/>
      <c r="D12" s="721">
        <v>1</v>
      </c>
      <c r="E12" s="722" t="s">
        <v>1556</v>
      </c>
      <c r="F12" s="681"/>
      <c r="G12" s="670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y</v>
      </c>
      <c r="Q12" s="298" t="s">
        <v>1556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0"/>
      <c r="D13" s="721"/>
      <c r="E13" s="723"/>
      <c r="F13" s="724"/>
      <c r="G13" s="721">
        <v>1</v>
      </c>
      <c r="H13" s="719" t="s">
        <v>1077</v>
      </c>
      <c r="I13" s="375"/>
      <c r="J13" s="532" t="s">
        <v>597</v>
      </c>
      <c r="K13" s="177"/>
      <c r="L13" s="391"/>
      <c r="M13" s="317" t="str">
        <f>mergeValue(H13)</f>
        <v>городской округ город Мантурово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0"/>
      <c r="D14" s="721"/>
      <c r="E14" s="723"/>
      <c r="F14" s="725"/>
      <c r="G14" s="721"/>
      <c r="H14" s="719"/>
      <c r="I14" s="691"/>
      <c r="J14" s="670">
        <v>1</v>
      </c>
      <c r="K14" s="680" t="s">
        <v>1077</v>
      </c>
      <c r="L14" s="372" t="s">
        <v>1078</v>
      </c>
      <c r="M14" s="317" t="str">
        <f>mergeValue(H14)</f>
        <v>городской округ город Мантурово</v>
      </c>
      <c r="N14" s="298"/>
      <c r="O14" s="298"/>
      <c r="P14" s="298"/>
      <c r="Q14" s="298"/>
      <c r="R14" s="317" t="str">
        <f>K14&amp;" ("&amp;L14&amp;")"</f>
        <v>городской округ город Мантурово (34714000)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Ydr/UCsph3emQzcpkGuaCsu9KY7wI+vc3gbbFjgDwvJ4JPoipJEjLlIYq23VfUr4tXPAAP/VxDlp+WI3crlf6g==" saltValue="WWGmKQ3luB9XcDmi/98l/g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M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0">
        <v>1</v>
      </c>
      <c r="E9" s="865"/>
      <c r="F9" s="869"/>
      <c r="G9" s="873" t="s">
        <v>88</v>
      </c>
      <c r="H9" s="740"/>
      <c r="I9" s="740">
        <v>1</v>
      </c>
      <c r="J9" s="867"/>
      <c r="K9" s="769" t="s">
        <v>88</v>
      </c>
      <c r="L9" s="745"/>
      <c r="M9" s="745" t="s">
        <v>96</v>
      </c>
      <c r="N9" s="863"/>
      <c r="O9" s="769" t="s">
        <v>88</v>
      </c>
      <c r="P9" s="331"/>
      <c r="Q9" s="331" t="s">
        <v>96</v>
      </c>
      <c r="R9" s="684"/>
      <c r="S9" s="438"/>
    </row>
    <row r="10" spans="1:19" s="103" customFormat="1" ht="17.100000000000001" customHeight="1">
      <c r="A10" s="308"/>
      <c r="C10" s="184"/>
      <c r="D10" s="741"/>
      <c r="E10" s="866"/>
      <c r="F10" s="870"/>
      <c r="G10" s="741"/>
      <c r="H10" s="741"/>
      <c r="I10" s="741"/>
      <c r="J10" s="868"/>
      <c r="K10" s="741"/>
      <c r="L10" s="741"/>
      <c r="M10" s="741"/>
      <c r="N10" s="864"/>
      <c r="O10" s="741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1"/>
      <c r="E11" s="866"/>
      <c r="F11" s="870"/>
      <c r="G11" s="741"/>
      <c r="H11" s="741"/>
      <c r="I11" s="741"/>
      <c r="J11" s="868"/>
      <c r="K11" s="741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1"/>
      <c r="E12" s="866"/>
      <c r="F12" s="870"/>
      <c r="G12" s="741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74"/>
      <c r="E14" s="871"/>
      <c r="F14" s="872"/>
      <c r="G14" s="859"/>
      <c r="H14" s="740"/>
      <c r="I14" s="740">
        <v>1</v>
      </c>
      <c r="J14" s="867"/>
      <c r="K14" s="769" t="s">
        <v>88</v>
      </c>
      <c r="L14" s="745"/>
      <c r="M14" s="745" t="s">
        <v>96</v>
      </c>
      <c r="N14" s="863"/>
      <c r="O14" s="769" t="s">
        <v>88</v>
      </c>
      <c r="P14" s="331"/>
      <c r="Q14" s="331" t="s">
        <v>96</v>
      </c>
      <c r="R14" s="684"/>
      <c r="S14" s="438"/>
    </row>
    <row r="15" spans="1:19" ht="17.100000000000001" customHeight="1">
      <c r="A15" s="308"/>
      <c r="B15" s="103"/>
      <c r="C15" s="184"/>
      <c r="D15" s="874"/>
      <c r="E15" s="871"/>
      <c r="F15" s="872"/>
      <c r="G15" s="859"/>
      <c r="H15" s="740"/>
      <c r="I15" s="740"/>
      <c r="J15" s="868"/>
      <c r="K15" s="769"/>
      <c r="L15" s="745"/>
      <c r="M15" s="745"/>
      <c r="N15" s="864"/>
      <c r="O15" s="769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74"/>
      <c r="E16" s="871"/>
      <c r="F16" s="872"/>
      <c r="G16" s="859"/>
      <c r="H16" s="740"/>
      <c r="I16" s="740"/>
      <c r="J16" s="868"/>
      <c r="K16" s="769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90" ht="17.100000000000001" customHeight="1">
      <c r="A17" s="308"/>
      <c r="B17" s="103"/>
      <c r="C17" s="184"/>
      <c r="D17" s="874"/>
      <c r="E17" s="871"/>
      <c r="F17" s="872"/>
      <c r="G17" s="859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0" ht="17.100000000000001" customHeight="1">
      <c r="A18" s="309"/>
    </row>
    <row r="19" spans="1:90" s="34" customFormat="1" ht="17.100000000000001" customHeight="1">
      <c r="A19" s="34" t="s">
        <v>15</v>
      </c>
      <c r="C19" s="34" t="s">
        <v>96</v>
      </c>
    </row>
    <row r="25" spans="1:90" ht="17.100000000000001" customHeight="1">
      <c r="O25" s="807" t="s">
        <v>301</v>
      </c>
      <c r="P25" s="807"/>
      <c r="Q25" s="807"/>
      <c r="R25" s="809" t="s">
        <v>273</v>
      </c>
      <c r="S25" s="809"/>
      <c r="T25" s="809"/>
      <c r="U25" s="787" t="s">
        <v>344</v>
      </c>
      <c r="W25" s="860"/>
    </row>
    <row r="26" spans="1:90" ht="17.100000000000001" customHeight="1">
      <c r="O26" s="861" t="s">
        <v>700</v>
      </c>
      <c r="P26" s="861" t="s">
        <v>274</v>
      </c>
      <c r="Q26" s="861"/>
      <c r="R26" s="809"/>
      <c r="S26" s="809"/>
      <c r="T26" s="809"/>
      <c r="U26" s="787"/>
      <c r="W26" s="860"/>
    </row>
    <row r="27" spans="1:90" ht="37.5" customHeight="1">
      <c r="O27" s="861"/>
      <c r="P27" s="105" t="s">
        <v>701</v>
      </c>
      <c r="Q27" s="105" t="s">
        <v>6</v>
      </c>
      <c r="R27" s="106" t="s">
        <v>277</v>
      </c>
      <c r="S27" s="808" t="s">
        <v>276</v>
      </c>
      <c r="T27" s="808"/>
      <c r="U27" s="787"/>
      <c r="W27" s="860"/>
    </row>
    <row r="28" spans="1:90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2"/>
      <c r="P28" s="862"/>
      <c r="Q28" s="862"/>
      <c r="R28" s="862"/>
      <c r="S28" s="862"/>
      <c r="T28" s="862"/>
      <c r="U28" s="86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0" s="35" customFormat="1" ht="270">
      <c r="A29" s="777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33"/>
      <c r="P29" s="834"/>
      <c r="Q29" s="834"/>
      <c r="R29" s="834"/>
      <c r="S29" s="834"/>
      <c r="T29" s="834"/>
      <c r="U29" s="834"/>
      <c r="V29" s="834"/>
      <c r="W29" s="834"/>
      <c r="X29" s="834"/>
      <c r="Y29" s="834"/>
      <c r="Z29" s="834"/>
      <c r="AA29" s="834"/>
      <c r="AB29" s="834"/>
      <c r="AC29" s="834"/>
      <c r="AD29" s="834"/>
      <c r="AE29" s="834"/>
      <c r="AF29" s="834"/>
      <c r="AG29" s="834"/>
      <c r="AH29" s="834"/>
      <c r="AI29" s="834"/>
      <c r="AJ29" s="834"/>
      <c r="AK29" s="834"/>
      <c r="AL29" s="834"/>
      <c r="AM29" s="834"/>
      <c r="AN29" s="834"/>
      <c r="AO29" s="834"/>
      <c r="AP29" s="834"/>
      <c r="AQ29" s="834"/>
      <c r="AR29" s="834"/>
      <c r="AS29" s="834"/>
      <c r="AT29" s="834"/>
      <c r="AU29" s="834"/>
      <c r="AV29" s="834"/>
      <c r="AW29" s="834"/>
      <c r="AX29" s="834"/>
      <c r="AY29" s="834"/>
      <c r="AZ29" s="834"/>
      <c r="BA29" s="834"/>
      <c r="BB29" s="834"/>
      <c r="BC29" s="834"/>
      <c r="BD29" s="834"/>
      <c r="BE29" s="834"/>
      <c r="BF29" s="834"/>
      <c r="BG29" s="834"/>
      <c r="BH29" s="834"/>
      <c r="BI29" s="834"/>
      <c r="BJ29" s="834"/>
      <c r="BK29" s="834"/>
      <c r="BL29" s="834"/>
      <c r="BM29" s="834"/>
      <c r="BN29" s="834"/>
      <c r="BO29" s="834"/>
      <c r="BP29" s="834"/>
      <c r="BQ29" s="834"/>
      <c r="BR29" s="834"/>
      <c r="BS29" s="834"/>
      <c r="BT29" s="834"/>
      <c r="BU29" s="834"/>
      <c r="BV29" s="834"/>
      <c r="BW29" s="834"/>
      <c r="BX29" s="834"/>
      <c r="BY29" s="834"/>
      <c r="BZ29" s="835"/>
      <c r="CA29" s="600" t="s">
        <v>543</v>
      </c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</row>
    <row r="30" spans="1:90" s="35" customFormat="1" ht="390.95" customHeight="1">
      <c r="A30" s="777"/>
      <c r="B30" s="777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3"/>
      <c r="P30" s="834"/>
      <c r="Q30" s="834"/>
      <c r="R30" s="834"/>
      <c r="S30" s="834"/>
      <c r="T30" s="834"/>
      <c r="U30" s="834"/>
      <c r="V30" s="834"/>
      <c r="W30" s="834"/>
      <c r="X30" s="834"/>
      <c r="Y30" s="834"/>
      <c r="Z30" s="834"/>
      <c r="AA30" s="834"/>
      <c r="AB30" s="834"/>
      <c r="AC30" s="834"/>
      <c r="AD30" s="834"/>
      <c r="AE30" s="834"/>
      <c r="AF30" s="834"/>
      <c r="AG30" s="834"/>
      <c r="AH30" s="834"/>
      <c r="AI30" s="834"/>
      <c r="AJ30" s="834"/>
      <c r="AK30" s="834"/>
      <c r="AL30" s="834"/>
      <c r="AM30" s="834"/>
      <c r="AN30" s="834"/>
      <c r="AO30" s="834"/>
      <c r="AP30" s="834"/>
      <c r="AQ30" s="834"/>
      <c r="AR30" s="834"/>
      <c r="AS30" s="834"/>
      <c r="AT30" s="834"/>
      <c r="AU30" s="834"/>
      <c r="AV30" s="834"/>
      <c r="AW30" s="834"/>
      <c r="AX30" s="834"/>
      <c r="AY30" s="834"/>
      <c r="AZ30" s="834"/>
      <c r="BA30" s="834"/>
      <c r="BB30" s="834"/>
      <c r="BC30" s="834"/>
      <c r="BD30" s="834"/>
      <c r="BE30" s="834"/>
      <c r="BF30" s="834"/>
      <c r="BG30" s="834"/>
      <c r="BH30" s="834"/>
      <c r="BI30" s="834"/>
      <c r="BJ30" s="834"/>
      <c r="BK30" s="834"/>
      <c r="BL30" s="834"/>
      <c r="BM30" s="834"/>
      <c r="BN30" s="834"/>
      <c r="BO30" s="834"/>
      <c r="BP30" s="834"/>
      <c r="BQ30" s="834"/>
      <c r="BR30" s="834"/>
      <c r="BS30" s="834"/>
      <c r="BT30" s="834"/>
      <c r="BU30" s="834"/>
      <c r="BV30" s="834"/>
      <c r="BW30" s="834"/>
      <c r="BX30" s="834"/>
      <c r="BY30" s="834"/>
      <c r="BZ30" s="835"/>
      <c r="CA30" s="286" t="s">
        <v>544</v>
      </c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</row>
    <row r="31" spans="1:90" s="35" customFormat="1" ht="409.5">
      <c r="A31" s="777"/>
      <c r="B31" s="777"/>
      <c r="C31" s="777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33"/>
      <c r="P31" s="834"/>
      <c r="Q31" s="834"/>
      <c r="R31" s="834"/>
      <c r="S31" s="834"/>
      <c r="T31" s="834"/>
      <c r="U31" s="834"/>
      <c r="V31" s="834"/>
      <c r="W31" s="834"/>
      <c r="X31" s="834"/>
      <c r="Y31" s="834"/>
      <c r="Z31" s="834"/>
      <c r="AA31" s="834"/>
      <c r="AB31" s="834"/>
      <c r="AC31" s="834"/>
      <c r="AD31" s="834"/>
      <c r="AE31" s="834"/>
      <c r="AF31" s="834"/>
      <c r="AG31" s="834"/>
      <c r="AH31" s="834"/>
      <c r="AI31" s="834"/>
      <c r="AJ31" s="834"/>
      <c r="AK31" s="834"/>
      <c r="AL31" s="834"/>
      <c r="AM31" s="834"/>
      <c r="AN31" s="834"/>
      <c r="AO31" s="834"/>
      <c r="AP31" s="834"/>
      <c r="AQ31" s="834"/>
      <c r="AR31" s="834"/>
      <c r="AS31" s="834"/>
      <c r="AT31" s="834"/>
      <c r="AU31" s="834"/>
      <c r="AV31" s="834"/>
      <c r="AW31" s="834"/>
      <c r="AX31" s="834"/>
      <c r="AY31" s="834"/>
      <c r="AZ31" s="834"/>
      <c r="BA31" s="834"/>
      <c r="BB31" s="834"/>
      <c r="BC31" s="834"/>
      <c r="BD31" s="834"/>
      <c r="BE31" s="834"/>
      <c r="BF31" s="834"/>
      <c r="BG31" s="834"/>
      <c r="BH31" s="834"/>
      <c r="BI31" s="834"/>
      <c r="BJ31" s="834"/>
      <c r="BK31" s="834"/>
      <c r="BL31" s="834"/>
      <c r="BM31" s="834"/>
      <c r="BN31" s="834"/>
      <c r="BO31" s="834"/>
      <c r="BP31" s="834"/>
      <c r="BQ31" s="834"/>
      <c r="BR31" s="834"/>
      <c r="BS31" s="834"/>
      <c r="BT31" s="834"/>
      <c r="BU31" s="834"/>
      <c r="BV31" s="834"/>
      <c r="BW31" s="834"/>
      <c r="BX31" s="834"/>
      <c r="BY31" s="834"/>
      <c r="BZ31" s="835"/>
      <c r="CA31" s="286" t="s">
        <v>683</v>
      </c>
      <c r="CB31" s="298"/>
      <c r="CC31" s="298"/>
      <c r="CD31" s="298"/>
      <c r="CE31" s="317"/>
      <c r="CF31" s="298"/>
      <c r="CG31" s="298"/>
      <c r="CH31" s="298"/>
      <c r="CI31" s="298"/>
      <c r="CJ31" s="298"/>
      <c r="CK31" s="298"/>
      <c r="CL31" s="298"/>
    </row>
    <row r="32" spans="1:90" s="35" customFormat="1" ht="409.5">
      <c r="A32" s="777"/>
      <c r="B32" s="777"/>
      <c r="C32" s="777"/>
      <c r="D32" s="777">
        <v>1</v>
      </c>
      <c r="E32" s="486"/>
      <c r="F32" s="486"/>
      <c r="G32" s="486"/>
      <c r="H32" s="486"/>
      <c r="I32" s="771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36"/>
      <c r="P32" s="837"/>
      <c r="Q32" s="837"/>
      <c r="R32" s="837"/>
      <c r="S32" s="837"/>
      <c r="T32" s="837"/>
      <c r="U32" s="837"/>
      <c r="V32" s="837"/>
      <c r="W32" s="837"/>
      <c r="X32" s="837"/>
      <c r="Y32" s="837"/>
      <c r="Z32" s="837"/>
      <c r="AA32" s="837"/>
      <c r="AB32" s="837"/>
      <c r="AC32" s="837"/>
      <c r="AD32" s="837"/>
      <c r="AE32" s="837"/>
      <c r="AF32" s="837"/>
      <c r="AG32" s="837"/>
      <c r="AH32" s="837"/>
      <c r="AI32" s="837"/>
      <c r="AJ32" s="837"/>
      <c r="AK32" s="837"/>
      <c r="AL32" s="837"/>
      <c r="AM32" s="837"/>
      <c r="AN32" s="837"/>
      <c r="AO32" s="837"/>
      <c r="AP32" s="837"/>
      <c r="AQ32" s="837"/>
      <c r="AR32" s="837"/>
      <c r="AS32" s="837"/>
      <c r="AT32" s="837"/>
      <c r="AU32" s="837"/>
      <c r="AV32" s="837"/>
      <c r="AW32" s="837"/>
      <c r="AX32" s="837"/>
      <c r="AY32" s="837"/>
      <c r="AZ32" s="837"/>
      <c r="BA32" s="837"/>
      <c r="BB32" s="837"/>
      <c r="BC32" s="837"/>
      <c r="BD32" s="837"/>
      <c r="BE32" s="837"/>
      <c r="BF32" s="837"/>
      <c r="BG32" s="837"/>
      <c r="BH32" s="837"/>
      <c r="BI32" s="837"/>
      <c r="BJ32" s="837"/>
      <c r="BK32" s="837"/>
      <c r="BL32" s="837"/>
      <c r="BM32" s="837"/>
      <c r="BN32" s="837"/>
      <c r="BO32" s="837"/>
      <c r="BP32" s="837"/>
      <c r="BQ32" s="837"/>
      <c r="BR32" s="837"/>
      <c r="BS32" s="837"/>
      <c r="BT32" s="837"/>
      <c r="BU32" s="837"/>
      <c r="BV32" s="837"/>
      <c r="BW32" s="837"/>
      <c r="BX32" s="837"/>
      <c r="BY32" s="837"/>
      <c r="BZ32" s="838"/>
      <c r="CA32" s="286" t="s">
        <v>684</v>
      </c>
      <c r="CB32" s="298"/>
      <c r="CC32" s="298"/>
      <c r="CD32" s="298"/>
      <c r="CE32" s="317"/>
      <c r="CF32" s="298"/>
      <c r="CG32" s="298"/>
      <c r="CH32" s="298"/>
      <c r="CI32" s="298"/>
      <c r="CJ32" s="298"/>
      <c r="CK32" s="298"/>
      <c r="CL32" s="298"/>
    </row>
    <row r="33" spans="1:91" s="35" customFormat="1" ht="33.75" customHeight="1">
      <c r="A33" s="777"/>
      <c r="B33" s="777"/>
      <c r="C33" s="777"/>
      <c r="D33" s="777"/>
      <c r="E33" s="777">
        <v>1</v>
      </c>
      <c r="F33" s="486"/>
      <c r="G33" s="486"/>
      <c r="H33" s="486"/>
      <c r="I33" s="771"/>
      <c r="J33" s="771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839"/>
      <c r="P33" s="840"/>
      <c r="Q33" s="840"/>
      <c r="R33" s="840"/>
      <c r="S33" s="840"/>
      <c r="T33" s="840"/>
      <c r="U33" s="840"/>
      <c r="V33" s="840"/>
      <c r="W33" s="840"/>
      <c r="X33" s="840"/>
      <c r="Y33" s="840"/>
      <c r="Z33" s="840"/>
      <c r="AA33" s="840"/>
      <c r="AB33" s="840"/>
      <c r="AC33" s="840"/>
      <c r="AD33" s="840"/>
      <c r="AE33" s="840"/>
      <c r="AF33" s="840"/>
      <c r="AG33" s="840"/>
      <c r="AH33" s="840"/>
      <c r="AI33" s="840"/>
      <c r="AJ33" s="840"/>
      <c r="AK33" s="840"/>
      <c r="AL33" s="840"/>
      <c r="AM33" s="840"/>
      <c r="AN33" s="840"/>
      <c r="AO33" s="840"/>
      <c r="AP33" s="840"/>
      <c r="AQ33" s="840"/>
      <c r="AR33" s="840"/>
      <c r="AS33" s="840"/>
      <c r="AT33" s="840"/>
      <c r="AU33" s="840"/>
      <c r="AV33" s="840"/>
      <c r="AW33" s="840"/>
      <c r="AX33" s="840"/>
      <c r="AY33" s="840"/>
      <c r="AZ33" s="840"/>
      <c r="BA33" s="840"/>
      <c r="BB33" s="840"/>
      <c r="BC33" s="840"/>
      <c r="BD33" s="840"/>
      <c r="BE33" s="840"/>
      <c r="BF33" s="840"/>
      <c r="BG33" s="840"/>
      <c r="BH33" s="840"/>
      <c r="BI33" s="840"/>
      <c r="BJ33" s="840"/>
      <c r="BK33" s="840"/>
      <c r="BL33" s="840"/>
      <c r="BM33" s="840"/>
      <c r="BN33" s="840"/>
      <c r="BO33" s="840"/>
      <c r="BP33" s="840"/>
      <c r="BQ33" s="840"/>
      <c r="BR33" s="840"/>
      <c r="BS33" s="840"/>
      <c r="BT33" s="840"/>
      <c r="BU33" s="840"/>
      <c r="BV33" s="840"/>
      <c r="BW33" s="840"/>
      <c r="BX33" s="840"/>
      <c r="BY33" s="840"/>
      <c r="BZ33" s="841"/>
      <c r="CA33" s="286" t="s">
        <v>545</v>
      </c>
      <c r="CB33" s="298"/>
      <c r="CC33" s="317" t="str">
        <f>strCheckUnique(CD33:CD36)</f>
        <v/>
      </c>
      <c r="CD33" s="298"/>
      <c r="CE33" s="317"/>
      <c r="CF33" s="298"/>
      <c r="CG33" s="298"/>
      <c r="CH33" s="298"/>
      <c r="CI33" s="298"/>
      <c r="CJ33" s="298"/>
      <c r="CK33" s="298"/>
      <c r="CL33" s="298"/>
    </row>
    <row r="34" spans="1:91" s="35" customFormat="1" ht="66" customHeight="1">
      <c r="A34" s="777"/>
      <c r="B34" s="777"/>
      <c r="C34" s="777"/>
      <c r="D34" s="777"/>
      <c r="E34" s="777"/>
      <c r="F34" s="340">
        <v>1</v>
      </c>
      <c r="G34" s="340"/>
      <c r="H34" s="340"/>
      <c r="I34" s="771"/>
      <c r="J34" s="771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76"/>
      <c r="O34" s="692"/>
      <c r="P34" s="192"/>
      <c r="Q34" s="192"/>
      <c r="R34" s="768"/>
      <c r="S34" s="769" t="s">
        <v>87</v>
      </c>
      <c r="T34" s="768"/>
      <c r="U34" s="769" t="s">
        <v>87</v>
      </c>
      <c r="V34" s="692"/>
      <c r="W34" s="192"/>
      <c r="X34" s="192"/>
      <c r="Y34" s="768"/>
      <c r="Z34" s="769" t="s">
        <v>87</v>
      </c>
      <c r="AA34" s="768"/>
      <c r="AB34" s="769" t="s">
        <v>87</v>
      </c>
      <c r="AC34" s="692"/>
      <c r="AD34" s="192"/>
      <c r="AE34" s="192"/>
      <c r="AF34" s="768"/>
      <c r="AG34" s="769" t="s">
        <v>87</v>
      </c>
      <c r="AH34" s="768"/>
      <c r="AI34" s="769" t="s">
        <v>87</v>
      </c>
      <c r="AJ34" s="692"/>
      <c r="AK34" s="192"/>
      <c r="AL34" s="192"/>
      <c r="AM34" s="768"/>
      <c r="AN34" s="769" t="s">
        <v>87</v>
      </c>
      <c r="AO34" s="768"/>
      <c r="AP34" s="769" t="s">
        <v>87</v>
      </c>
      <c r="AQ34" s="692"/>
      <c r="AR34" s="192"/>
      <c r="AS34" s="192"/>
      <c r="AT34" s="768"/>
      <c r="AU34" s="769" t="s">
        <v>87</v>
      </c>
      <c r="AV34" s="768"/>
      <c r="AW34" s="769" t="s">
        <v>87</v>
      </c>
      <c r="AX34" s="692"/>
      <c r="AY34" s="192"/>
      <c r="AZ34" s="192"/>
      <c r="BA34" s="768"/>
      <c r="BB34" s="769" t="s">
        <v>87</v>
      </c>
      <c r="BC34" s="768"/>
      <c r="BD34" s="769" t="s">
        <v>87</v>
      </c>
      <c r="BE34" s="692"/>
      <c r="BF34" s="192"/>
      <c r="BG34" s="192"/>
      <c r="BH34" s="768"/>
      <c r="BI34" s="769" t="s">
        <v>87</v>
      </c>
      <c r="BJ34" s="768"/>
      <c r="BK34" s="769" t="s">
        <v>87</v>
      </c>
      <c r="BL34" s="692"/>
      <c r="BM34" s="192"/>
      <c r="BN34" s="192"/>
      <c r="BO34" s="768"/>
      <c r="BP34" s="769" t="s">
        <v>87</v>
      </c>
      <c r="BQ34" s="768"/>
      <c r="BR34" s="769" t="s">
        <v>87</v>
      </c>
      <c r="BS34" s="692"/>
      <c r="BT34" s="192"/>
      <c r="BU34" s="192"/>
      <c r="BV34" s="768"/>
      <c r="BW34" s="769" t="s">
        <v>87</v>
      </c>
      <c r="BX34" s="768"/>
      <c r="BY34" s="769" t="s">
        <v>88</v>
      </c>
      <c r="BZ34" s="282"/>
      <c r="CA34" s="779" t="s">
        <v>546</v>
      </c>
      <c r="CB34" s="298" t="str">
        <f>strCheckDate(O35:BZ35)</f>
        <v/>
      </c>
      <c r="CC34" s="298"/>
      <c r="CD34" s="317" t="str">
        <f>IF(M34="","",M34 )</f>
        <v/>
      </c>
      <c r="CE34" s="317"/>
      <c r="CF34" s="317"/>
      <c r="CG34" s="317"/>
      <c r="CH34" s="298"/>
      <c r="CI34" s="298"/>
      <c r="CJ34" s="298"/>
      <c r="CK34" s="298"/>
      <c r="CL34" s="298"/>
    </row>
    <row r="35" spans="1:91" s="35" customFormat="1" ht="14.25" hidden="1" customHeight="1">
      <c r="A35" s="777"/>
      <c r="B35" s="777"/>
      <c r="C35" s="777"/>
      <c r="D35" s="777"/>
      <c r="E35" s="777"/>
      <c r="F35" s="340"/>
      <c r="G35" s="340"/>
      <c r="H35" s="340"/>
      <c r="I35" s="771"/>
      <c r="J35" s="771"/>
      <c r="K35" s="344"/>
      <c r="L35" s="171"/>
      <c r="M35" s="205"/>
      <c r="N35" s="776"/>
      <c r="O35" s="299"/>
      <c r="P35" s="296"/>
      <c r="Q35" s="297" t="str">
        <f>R34 &amp; "-" &amp; T34</f>
        <v>-</v>
      </c>
      <c r="R35" s="768"/>
      <c r="S35" s="769"/>
      <c r="T35" s="770"/>
      <c r="U35" s="769"/>
      <c r="V35" s="299"/>
      <c r="W35" s="296"/>
      <c r="X35" s="297" t="str">
        <f>Y34 &amp; "-" &amp; AA34</f>
        <v>-</v>
      </c>
      <c r="Y35" s="768"/>
      <c r="Z35" s="769"/>
      <c r="AA35" s="770"/>
      <c r="AB35" s="769"/>
      <c r="AC35" s="299"/>
      <c r="AD35" s="296"/>
      <c r="AE35" s="297" t="str">
        <f>AF34 &amp; "-" &amp; AH34</f>
        <v>-</v>
      </c>
      <c r="AF35" s="768"/>
      <c r="AG35" s="769"/>
      <c r="AH35" s="770"/>
      <c r="AI35" s="769"/>
      <c r="AJ35" s="299"/>
      <c r="AK35" s="296"/>
      <c r="AL35" s="297" t="str">
        <f>AM34 &amp; "-" &amp; AO34</f>
        <v>-</v>
      </c>
      <c r="AM35" s="768"/>
      <c r="AN35" s="769"/>
      <c r="AO35" s="770"/>
      <c r="AP35" s="769"/>
      <c r="AQ35" s="299"/>
      <c r="AR35" s="296"/>
      <c r="AS35" s="297" t="str">
        <f>AT34 &amp; "-" &amp; AV34</f>
        <v>-</v>
      </c>
      <c r="AT35" s="768"/>
      <c r="AU35" s="769"/>
      <c r="AV35" s="770"/>
      <c r="AW35" s="769"/>
      <c r="AX35" s="299"/>
      <c r="AY35" s="296"/>
      <c r="AZ35" s="297" t="str">
        <f>BA34 &amp; "-" &amp; BC34</f>
        <v>-</v>
      </c>
      <c r="BA35" s="768"/>
      <c r="BB35" s="769"/>
      <c r="BC35" s="770"/>
      <c r="BD35" s="769"/>
      <c r="BE35" s="299"/>
      <c r="BF35" s="296"/>
      <c r="BG35" s="297" t="str">
        <f>BH34 &amp; "-" &amp; BJ34</f>
        <v>-</v>
      </c>
      <c r="BH35" s="768"/>
      <c r="BI35" s="769"/>
      <c r="BJ35" s="770"/>
      <c r="BK35" s="769"/>
      <c r="BL35" s="299"/>
      <c r="BM35" s="296"/>
      <c r="BN35" s="297" t="str">
        <f>BO34 &amp; "-" &amp; BQ34</f>
        <v>-</v>
      </c>
      <c r="BO35" s="768"/>
      <c r="BP35" s="769"/>
      <c r="BQ35" s="770"/>
      <c r="BR35" s="769"/>
      <c r="BS35" s="299"/>
      <c r="BT35" s="296"/>
      <c r="BU35" s="297" t="str">
        <f>BV34 &amp; "-" &amp; BX34</f>
        <v>-</v>
      </c>
      <c r="BV35" s="768"/>
      <c r="BW35" s="769"/>
      <c r="BX35" s="770"/>
      <c r="BY35" s="769"/>
      <c r="BZ35" s="282"/>
      <c r="CA35" s="780"/>
      <c r="CB35" s="298"/>
      <c r="CC35" s="298"/>
      <c r="CD35" s="298"/>
      <c r="CE35" s="317"/>
      <c r="CF35" s="298"/>
      <c r="CG35" s="298"/>
      <c r="CH35" s="298"/>
      <c r="CI35" s="298"/>
      <c r="CJ35" s="298"/>
      <c r="CK35" s="298"/>
      <c r="CL35" s="298"/>
    </row>
    <row r="36" spans="1:91" ht="15" customHeight="1">
      <c r="A36" s="777"/>
      <c r="B36" s="777"/>
      <c r="C36" s="777"/>
      <c r="D36" s="777"/>
      <c r="E36" s="777"/>
      <c r="F36" s="340"/>
      <c r="G36" s="340"/>
      <c r="H36" s="340"/>
      <c r="I36" s="771"/>
      <c r="J36" s="771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86"/>
      <c r="CA36" s="781"/>
      <c r="CB36" s="307"/>
      <c r="CC36" s="307"/>
      <c r="CD36" s="307"/>
      <c r="CE36" s="317"/>
      <c r="CF36" s="307"/>
      <c r="CG36" s="298"/>
      <c r="CH36" s="298"/>
      <c r="CI36" s="298"/>
      <c r="CJ36" s="298"/>
      <c r="CK36" s="298"/>
      <c r="CL36" s="298"/>
      <c r="CM36" s="35"/>
    </row>
    <row r="37" spans="1:91" ht="15" customHeight="1">
      <c r="A37" s="777"/>
      <c r="B37" s="777"/>
      <c r="C37" s="777"/>
      <c r="D37" s="777"/>
      <c r="E37" s="340"/>
      <c r="F37" s="486"/>
      <c r="G37" s="486"/>
      <c r="H37" s="486"/>
      <c r="I37" s="771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98"/>
      <c r="CA37" s="186"/>
      <c r="CB37" s="307"/>
      <c r="CC37" s="307"/>
      <c r="CD37" s="307"/>
      <c r="CE37" s="307"/>
      <c r="CF37" s="307"/>
      <c r="CG37" s="307"/>
      <c r="CH37" s="307"/>
      <c r="CI37" s="307"/>
      <c r="CJ37" s="307"/>
      <c r="CK37" s="307"/>
      <c r="CL37" s="307"/>
    </row>
    <row r="38" spans="1:91" ht="15" customHeight="1">
      <c r="A38" s="777"/>
      <c r="B38" s="777"/>
      <c r="C38" s="777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98"/>
      <c r="CA38" s="186"/>
      <c r="CB38" s="307"/>
      <c r="CC38" s="307"/>
      <c r="CD38" s="307"/>
      <c r="CE38" s="307"/>
      <c r="CF38" s="307"/>
      <c r="CG38" s="307"/>
      <c r="CH38" s="307"/>
      <c r="CI38" s="307"/>
      <c r="CJ38" s="307"/>
      <c r="CK38" s="307"/>
      <c r="CL38" s="307"/>
    </row>
    <row r="39" spans="1:91" ht="15" customHeight="1">
      <c r="A39" s="777"/>
      <c r="B39" s="777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98"/>
      <c r="CA39" s="186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</row>
    <row r="40" spans="1:91" ht="15" customHeight="1">
      <c r="A40" s="777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98"/>
      <c r="CA40" s="186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</row>
    <row r="41" spans="1:91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98"/>
      <c r="CA41" s="186"/>
      <c r="CB41" s="307"/>
      <c r="CC41" s="307"/>
      <c r="CD41" s="307"/>
      <c r="CE41" s="307"/>
      <c r="CF41" s="307"/>
      <c r="CG41" s="307"/>
      <c r="CH41" s="307"/>
      <c r="CI41" s="307"/>
      <c r="CJ41" s="307"/>
      <c r="CK41" s="307"/>
      <c r="CL41" s="307"/>
    </row>
    <row r="42" spans="1:91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1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1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1" s="35" customFormat="1" ht="22.5">
      <c r="A45" s="777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2"/>
      <c r="P45" s="834"/>
      <c r="Q45" s="834"/>
      <c r="R45" s="834"/>
      <c r="S45" s="834"/>
      <c r="T45" s="834"/>
      <c r="U45" s="834"/>
      <c r="V45" s="835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1" s="35" customFormat="1" ht="22.5">
      <c r="A46" s="777"/>
      <c r="B46" s="777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2"/>
      <c r="P46" s="834"/>
      <c r="Q46" s="834"/>
      <c r="R46" s="834"/>
      <c r="S46" s="834"/>
      <c r="T46" s="834"/>
      <c r="U46" s="834"/>
      <c r="V46" s="835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1" s="35" customFormat="1" ht="45">
      <c r="A47" s="777"/>
      <c r="B47" s="777"/>
      <c r="C47" s="777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2"/>
      <c r="P47" s="834"/>
      <c r="Q47" s="834"/>
      <c r="R47" s="834"/>
      <c r="S47" s="834"/>
      <c r="T47" s="834"/>
      <c r="U47" s="834"/>
      <c r="V47" s="835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1" s="35" customFormat="1" ht="33.75">
      <c r="A48" s="777"/>
      <c r="B48" s="777"/>
      <c r="C48" s="777"/>
      <c r="D48" s="777">
        <v>1</v>
      </c>
      <c r="E48" s="486"/>
      <c r="F48" s="486"/>
      <c r="G48" s="486"/>
      <c r="H48" s="486"/>
      <c r="I48" s="771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36"/>
      <c r="P48" s="837"/>
      <c r="Q48" s="837"/>
      <c r="R48" s="837"/>
      <c r="S48" s="837"/>
      <c r="T48" s="837"/>
      <c r="U48" s="837"/>
      <c r="V48" s="838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45">
      <c r="A49" s="777"/>
      <c r="B49" s="777"/>
      <c r="C49" s="777"/>
      <c r="D49" s="777"/>
      <c r="E49" s="777">
        <v>1</v>
      </c>
      <c r="F49" s="486"/>
      <c r="G49" s="486"/>
      <c r="H49" s="486"/>
      <c r="I49" s="771"/>
      <c r="J49" s="771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839"/>
      <c r="P49" s="840"/>
      <c r="Q49" s="840"/>
      <c r="R49" s="840"/>
      <c r="S49" s="840"/>
      <c r="T49" s="840"/>
      <c r="U49" s="840"/>
      <c r="V49" s="841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7"/>
      <c r="B50" s="777"/>
      <c r="C50" s="777"/>
      <c r="D50" s="777"/>
      <c r="E50" s="777"/>
      <c r="F50" s="340">
        <v>1</v>
      </c>
      <c r="G50" s="340"/>
      <c r="H50" s="340"/>
      <c r="I50" s="771"/>
      <c r="J50" s="771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76"/>
      <c r="O50" s="192"/>
      <c r="P50" s="192"/>
      <c r="Q50" s="192"/>
      <c r="R50" s="768"/>
      <c r="S50" s="769" t="s">
        <v>87</v>
      </c>
      <c r="T50" s="768"/>
      <c r="U50" s="769" t="s">
        <v>88</v>
      </c>
      <c r="V50" s="282"/>
      <c r="W50" s="779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7"/>
      <c r="B51" s="777"/>
      <c r="C51" s="777"/>
      <c r="D51" s="777"/>
      <c r="E51" s="777"/>
      <c r="F51" s="340"/>
      <c r="G51" s="340"/>
      <c r="H51" s="340"/>
      <c r="I51" s="771"/>
      <c r="J51" s="771"/>
      <c r="K51" s="344"/>
      <c r="L51" s="171"/>
      <c r="M51" s="205"/>
      <c r="N51" s="776"/>
      <c r="O51" s="299"/>
      <c r="P51" s="296"/>
      <c r="Q51" s="297" t="str">
        <f>R50 &amp; "-" &amp; T50</f>
        <v>-</v>
      </c>
      <c r="R51" s="768"/>
      <c r="S51" s="769"/>
      <c r="T51" s="770"/>
      <c r="U51" s="769"/>
      <c r="V51" s="282"/>
      <c r="W51" s="780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7"/>
      <c r="B52" s="777"/>
      <c r="C52" s="777"/>
      <c r="D52" s="777"/>
      <c r="E52" s="777"/>
      <c r="F52" s="340"/>
      <c r="G52" s="340"/>
      <c r="H52" s="340"/>
      <c r="I52" s="771"/>
      <c r="J52" s="771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81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7"/>
      <c r="B53" s="777"/>
      <c r="C53" s="777"/>
      <c r="D53" s="777"/>
      <c r="E53" s="340"/>
      <c r="F53" s="486"/>
      <c r="G53" s="486"/>
      <c r="H53" s="486"/>
      <c r="I53" s="771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7"/>
      <c r="B54" s="777"/>
      <c r="C54" s="777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7"/>
      <c r="B55" s="777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7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7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75"/>
      <c r="P61" s="775"/>
      <c r="Q61" s="775"/>
      <c r="R61" s="775"/>
      <c r="S61" s="775"/>
      <c r="T61" s="775"/>
      <c r="U61" s="775"/>
      <c r="V61" s="775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7"/>
      <c r="B62" s="777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5"/>
      <c r="P62" s="775"/>
      <c r="Q62" s="775"/>
      <c r="R62" s="775"/>
      <c r="S62" s="775"/>
      <c r="T62" s="775"/>
      <c r="U62" s="775"/>
      <c r="V62" s="775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7"/>
      <c r="B63" s="777"/>
      <c r="C63" s="777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75"/>
      <c r="P63" s="775"/>
      <c r="Q63" s="775"/>
      <c r="R63" s="775"/>
      <c r="S63" s="775"/>
      <c r="T63" s="775"/>
      <c r="U63" s="775"/>
      <c r="V63" s="775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7"/>
      <c r="B64" s="777"/>
      <c r="C64" s="777"/>
      <c r="D64" s="777">
        <v>1</v>
      </c>
      <c r="E64" s="486"/>
      <c r="F64" s="486"/>
      <c r="G64" s="486"/>
      <c r="H64" s="486"/>
      <c r="I64" s="771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4"/>
      <c r="P64" s="784"/>
      <c r="Q64" s="784"/>
      <c r="R64" s="784"/>
      <c r="S64" s="784"/>
      <c r="T64" s="784"/>
      <c r="U64" s="784"/>
      <c r="V64" s="784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45">
      <c r="A65" s="777"/>
      <c r="B65" s="777"/>
      <c r="C65" s="777"/>
      <c r="D65" s="777"/>
      <c r="E65" s="777">
        <v>1</v>
      </c>
      <c r="F65" s="486"/>
      <c r="G65" s="486"/>
      <c r="H65" s="486"/>
      <c r="I65" s="771"/>
      <c r="J65" s="771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3"/>
      <c r="P65" s="783"/>
      <c r="Q65" s="783"/>
      <c r="R65" s="783"/>
      <c r="S65" s="783"/>
      <c r="T65" s="783"/>
      <c r="U65" s="783"/>
      <c r="V65" s="783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77"/>
      <c r="B66" s="777"/>
      <c r="C66" s="777"/>
      <c r="D66" s="777"/>
      <c r="E66" s="777"/>
      <c r="F66" s="340">
        <v>1</v>
      </c>
      <c r="G66" s="340"/>
      <c r="H66" s="340"/>
      <c r="I66" s="771"/>
      <c r="J66" s="771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76"/>
      <c r="O66" s="192"/>
      <c r="P66" s="192"/>
      <c r="Q66" s="192"/>
      <c r="R66" s="768"/>
      <c r="S66" s="769" t="s">
        <v>87</v>
      </c>
      <c r="T66" s="768"/>
      <c r="U66" s="769" t="s">
        <v>88</v>
      </c>
      <c r="V66" s="282"/>
      <c r="W66" s="779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77"/>
      <c r="B67" s="777"/>
      <c r="C67" s="777"/>
      <c r="D67" s="777"/>
      <c r="E67" s="777"/>
      <c r="F67" s="340"/>
      <c r="G67" s="340"/>
      <c r="H67" s="340"/>
      <c r="I67" s="771"/>
      <c r="J67" s="771"/>
      <c r="K67" s="344"/>
      <c r="L67" s="171"/>
      <c r="M67" s="205"/>
      <c r="N67" s="776"/>
      <c r="O67" s="299"/>
      <c r="P67" s="296"/>
      <c r="Q67" s="297" t="str">
        <f>R66 &amp; "-" &amp; T66</f>
        <v>-</v>
      </c>
      <c r="R67" s="768"/>
      <c r="S67" s="769"/>
      <c r="T67" s="770"/>
      <c r="U67" s="769"/>
      <c r="V67" s="282"/>
      <c r="W67" s="780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77"/>
      <c r="B68" s="777"/>
      <c r="C68" s="777"/>
      <c r="D68" s="777"/>
      <c r="E68" s="777"/>
      <c r="F68" s="340"/>
      <c r="G68" s="340"/>
      <c r="H68" s="340"/>
      <c r="I68" s="771"/>
      <c r="J68" s="771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81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77"/>
      <c r="B69" s="777"/>
      <c r="C69" s="777"/>
      <c r="D69" s="777"/>
      <c r="E69" s="340"/>
      <c r="F69" s="486"/>
      <c r="G69" s="486"/>
      <c r="H69" s="486"/>
      <c r="I69" s="771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77"/>
      <c r="B70" s="777"/>
      <c r="C70" s="777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77"/>
      <c r="B71" s="777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77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77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42"/>
      <c r="P77" s="834"/>
      <c r="Q77" s="834"/>
      <c r="R77" s="834"/>
      <c r="S77" s="834"/>
      <c r="T77" s="834"/>
      <c r="U77" s="834"/>
      <c r="V77" s="835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77"/>
      <c r="B78" s="777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42"/>
      <c r="P78" s="834"/>
      <c r="Q78" s="834"/>
      <c r="R78" s="834"/>
      <c r="S78" s="834"/>
      <c r="T78" s="834"/>
      <c r="U78" s="834"/>
      <c r="V78" s="835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77"/>
      <c r="B79" s="777"/>
      <c r="C79" s="777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42"/>
      <c r="P79" s="834"/>
      <c r="Q79" s="834"/>
      <c r="R79" s="834"/>
      <c r="S79" s="834"/>
      <c r="T79" s="834"/>
      <c r="U79" s="834"/>
      <c r="V79" s="835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77"/>
      <c r="B80" s="777"/>
      <c r="C80" s="777"/>
      <c r="D80" s="777">
        <v>1</v>
      </c>
      <c r="E80" s="486"/>
      <c r="F80" s="486"/>
      <c r="G80" s="486"/>
      <c r="H80" s="486"/>
      <c r="I80" s="771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36"/>
      <c r="P80" s="837"/>
      <c r="Q80" s="837"/>
      <c r="R80" s="837"/>
      <c r="S80" s="837"/>
      <c r="T80" s="837"/>
      <c r="U80" s="837"/>
      <c r="V80" s="838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45">
      <c r="A81" s="777"/>
      <c r="B81" s="777"/>
      <c r="C81" s="777"/>
      <c r="D81" s="777"/>
      <c r="E81" s="777">
        <v>1</v>
      </c>
      <c r="F81" s="486"/>
      <c r="G81" s="486"/>
      <c r="H81" s="486"/>
      <c r="I81" s="771"/>
      <c r="J81" s="771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839"/>
      <c r="P81" s="840"/>
      <c r="Q81" s="840"/>
      <c r="R81" s="840"/>
      <c r="S81" s="840"/>
      <c r="T81" s="840"/>
      <c r="U81" s="840"/>
      <c r="V81" s="841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7"/>
      <c r="B82" s="777"/>
      <c r="C82" s="777"/>
      <c r="D82" s="777"/>
      <c r="E82" s="777"/>
      <c r="F82" s="340">
        <v>1</v>
      </c>
      <c r="G82" s="340"/>
      <c r="H82" s="340"/>
      <c r="I82" s="771"/>
      <c r="J82" s="771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68"/>
      <c r="S82" s="769" t="s">
        <v>87</v>
      </c>
      <c r="T82" s="768"/>
      <c r="U82" s="769" t="s">
        <v>88</v>
      </c>
      <c r="V82" s="282"/>
      <c r="W82" s="779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7"/>
      <c r="B83" s="777"/>
      <c r="C83" s="777"/>
      <c r="D83" s="777"/>
      <c r="E83" s="777"/>
      <c r="F83" s="340"/>
      <c r="G83" s="340"/>
      <c r="H83" s="340"/>
      <c r="I83" s="771"/>
      <c r="J83" s="771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68"/>
      <c r="S83" s="769"/>
      <c r="T83" s="770"/>
      <c r="U83" s="769"/>
      <c r="V83" s="282"/>
      <c r="W83" s="780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7"/>
      <c r="B84" s="777"/>
      <c r="C84" s="777"/>
      <c r="D84" s="777"/>
      <c r="E84" s="777"/>
      <c r="F84" s="340"/>
      <c r="G84" s="340"/>
      <c r="H84" s="340"/>
      <c r="I84" s="771"/>
      <c r="J84" s="771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81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7"/>
      <c r="B85" s="777"/>
      <c r="C85" s="777"/>
      <c r="D85" s="777"/>
      <c r="E85" s="340"/>
      <c r="F85" s="486"/>
      <c r="G85" s="486"/>
      <c r="H85" s="486"/>
      <c r="I85" s="771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7"/>
      <c r="B86" s="777"/>
      <c r="C86" s="777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7"/>
      <c r="B87" s="777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7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2"/>
      <c r="P92" s="834"/>
      <c r="Q92" s="834"/>
      <c r="R92" s="834"/>
      <c r="S92" s="834"/>
      <c r="T92" s="834"/>
      <c r="U92" s="834"/>
      <c r="V92" s="834"/>
      <c r="W92" s="834"/>
      <c r="X92" s="834"/>
      <c r="Y92" s="834"/>
      <c r="Z92" s="834"/>
      <c r="AA92" s="835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2"/>
      <c r="P93" s="834"/>
      <c r="Q93" s="834"/>
      <c r="R93" s="834"/>
      <c r="S93" s="834"/>
      <c r="T93" s="834"/>
      <c r="U93" s="834"/>
      <c r="V93" s="834"/>
      <c r="W93" s="834"/>
      <c r="X93" s="834"/>
      <c r="Y93" s="834"/>
      <c r="Z93" s="834"/>
      <c r="AA93" s="835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2"/>
      <c r="P94" s="834"/>
      <c r="Q94" s="834"/>
      <c r="R94" s="834"/>
      <c r="S94" s="834"/>
      <c r="T94" s="834"/>
      <c r="U94" s="834"/>
      <c r="V94" s="834"/>
      <c r="W94" s="834"/>
      <c r="X94" s="834"/>
      <c r="Y94" s="834"/>
      <c r="Z94" s="834"/>
      <c r="AA94" s="835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2"/>
      <c r="P95" s="834"/>
      <c r="Q95" s="834"/>
      <c r="R95" s="834"/>
      <c r="S95" s="834"/>
      <c r="T95" s="834"/>
      <c r="U95" s="834"/>
      <c r="V95" s="834"/>
      <c r="W95" s="834"/>
      <c r="X95" s="834"/>
      <c r="Y95" s="834"/>
      <c r="Z95" s="834"/>
      <c r="AA95" s="835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80"/>
      <c r="J97" s="304"/>
      <c r="K97" s="203"/>
      <c r="L97" s="170" t="s">
        <v>22</v>
      </c>
      <c r="M97" s="173" t="s">
        <v>10</v>
      </c>
      <c r="N97" s="272"/>
      <c r="O97" s="843"/>
      <c r="P97" s="844"/>
      <c r="Q97" s="844"/>
      <c r="R97" s="844"/>
      <c r="S97" s="844"/>
      <c r="T97" s="844"/>
      <c r="U97" s="844"/>
      <c r="V97" s="844"/>
      <c r="W97" s="844"/>
      <c r="X97" s="844"/>
      <c r="Y97" s="844"/>
      <c r="Z97" s="844"/>
      <c r="AA97" s="84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80"/>
      <c r="J98" s="800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7"/>
      <c r="X98" s="769" t="s">
        <v>87</v>
      </c>
      <c r="Y98" s="857"/>
      <c r="Z98" s="850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80"/>
      <c r="J99" s="800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8"/>
      <c r="X99" s="769"/>
      <c r="Y99" s="858"/>
      <c r="Z99" s="851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80"/>
      <c r="J100" s="800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7"/>
      <c r="X100" s="769" t="s">
        <v>87</v>
      </c>
      <c r="Y100" s="857"/>
      <c r="Z100" s="850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80"/>
      <c r="J101" s="800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8"/>
      <c r="X101" s="769"/>
      <c r="Y101" s="858"/>
      <c r="Z101" s="851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80"/>
      <c r="J102" s="800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8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2"/>
      <c r="P114" s="834"/>
      <c r="Q114" s="834"/>
      <c r="R114" s="834"/>
      <c r="S114" s="834"/>
      <c r="T114" s="834"/>
      <c r="U114" s="834"/>
      <c r="V114" s="835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2"/>
      <c r="P115" s="834"/>
      <c r="Q115" s="834"/>
      <c r="R115" s="834"/>
      <c r="S115" s="834"/>
      <c r="T115" s="834"/>
      <c r="U115" s="834"/>
      <c r="V115" s="835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2"/>
      <c r="P116" s="834"/>
      <c r="Q116" s="834"/>
      <c r="R116" s="834"/>
      <c r="S116" s="834"/>
      <c r="T116" s="834"/>
      <c r="U116" s="834"/>
      <c r="V116" s="835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2"/>
      <c r="P117" s="834"/>
      <c r="Q117" s="834"/>
      <c r="R117" s="834"/>
      <c r="S117" s="834"/>
      <c r="T117" s="834"/>
      <c r="U117" s="834"/>
      <c r="V117" s="835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9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9"/>
      <c r="J119" s="800"/>
      <c r="L119" s="170" t="s">
        <v>22</v>
      </c>
      <c r="M119" s="173" t="s">
        <v>10</v>
      </c>
      <c r="N119" s="272"/>
      <c r="O119" s="843"/>
      <c r="P119" s="844"/>
      <c r="Q119" s="844"/>
      <c r="R119" s="844"/>
      <c r="S119" s="844"/>
      <c r="T119" s="844"/>
      <c r="U119" s="844"/>
      <c r="V119" s="84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9"/>
      <c r="J120" s="800"/>
      <c r="K120" s="203"/>
      <c r="L120" s="171"/>
      <c r="M120" s="174"/>
      <c r="N120" s="205"/>
      <c r="O120" s="192"/>
      <c r="P120" s="192"/>
      <c r="Q120" s="192"/>
      <c r="R120" s="846"/>
      <c r="S120" s="848" t="s">
        <v>87</v>
      </c>
      <c r="T120" s="846"/>
      <c r="U120" s="850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9"/>
      <c r="J121" s="800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7"/>
      <c r="S121" s="849"/>
      <c r="T121" s="847"/>
      <c r="U121" s="851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9"/>
      <c r="J122" s="800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9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2"/>
      <c r="P131" s="834"/>
      <c r="Q131" s="834"/>
      <c r="R131" s="834"/>
      <c r="S131" s="834"/>
      <c r="T131" s="834"/>
      <c r="U131" s="834"/>
      <c r="V131" s="835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2"/>
      <c r="P132" s="834"/>
      <c r="Q132" s="834"/>
      <c r="R132" s="834"/>
      <c r="S132" s="834"/>
      <c r="T132" s="834"/>
      <c r="U132" s="834"/>
      <c r="V132" s="835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2"/>
      <c r="P133" s="834"/>
      <c r="Q133" s="834"/>
      <c r="R133" s="834"/>
      <c r="S133" s="834"/>
      <c r="T133" s="834"/>
      <c r="U133" s="834"/>
      <c r="V133" s="835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2"/>
      <c r="P134" s="834"/>
      <c r="Q134" s="834"/>
      <c r="R134" s="834"/>
      <c r="S134" s="834"/>
      <c r="T134" s="834"/>
      <c r="U134" s="834"/>
      <c r="V134" s="835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9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9"/>
      <c r="J136" s="800"/>
      <c r="L136" s="170" t="s">
        <v>22</v>
      </c>
      <c r="M136" s="173" t="s">
        <v>10</v>
      </c>
      <c r="N136" s="272"/>
      <c r="O136" s="843"/>
      <c r="P136" s="844"/>
      <c r="Q136" s="844"/>
      <c r="R136" s="844"/>
      <c r="S136" s="844"/>
      <c r="T136" s="844"/>
      <c r="U136" s="844"/>
      <c r="V136" s="84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9"/>
      <c r="J137" s="800"/>
      <c r="K137" s="203"/>
      <c r="L137" s="171"/>
      <c r="M137" s="174"/>
      <c r="N137" s="205"/>
      <c r="O137" s="192"/>
      <c r="P137" s="192"/>
      <c r="Q137" s="192"/>
      <c r="R137" s="846"/>
      <c r="S137" s="848" t="s">
        <v>87</v>
      </c>
      <c r="T137" s="846"/>
      <c r="U137" s="850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9"/>
      <c r="J138" s="800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7"/>
      <c r="S138" s="849"/>
      <c r="T138" s="847"/>
      <c r="U138" s="851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9"/>
      <c r="J139" s="800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9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2"/>
      <c r="P148" s="834"/>
      <c r="Q148" s="834"/>
      <c r="R148" s="834"/>
      <c r="S148" s="834"/>
      <c r="T148" s="834"/>
      <c r="U148" s="834"/>
      <c r="V148" s="835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2"/>
      <c r="P149" s="834"/>
      <c r="Q149" s="834"/>
      <c r="R149" s="834"/>
      <c r="S149" s="834"/>
      <c r="T149" s="834"/>
      <c r="U149" s="834"/>
      <c r="V149" s="835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2"/>
      <c r="P150" s="834"/>
      <c r="Q150" s="834"/>
      <c r="R150" s="834"/>
      <c r="S150" s="834"/>
      <c r="T150" s="834"/>
      <c r="U150" s="834"/>
      <c r="V150" s="835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2"/>
      <c r="P151" s="834"/>
      <c r="Q151" s="834"/>
      <c r="R151" s="834"/>
      <c r="S151" s="834"/>
      <c r="T151" s="834"/>
      <c r="U151" s="834"/>
      <c r="V151" s="835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9"/>
      <c r="J152" s="181"/>
      <c r="L152" s="170" t="s">
        <v>12</v>
      </c>
      <c r="M152" s="172" t="s">
        <v>9</v>
      </c>
      <c r="N152" s="191"/>
      <c r="O152" s="839"/>
      <c r="P152" s="840"/>
      <c r="Q152" s="840"/>
      <c r="R152" s="840"/>
      <c r="S152" s="840"/>
      <c r="T152" s="840"/>
      <c r="U152" s="840"/>
      <c r="V152" s="841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9"/>
      <c r="J153" s="800"/>
      <c r="L153" s="170" t="s">
        <v>22</v>
      </c>
      <c r="M153" s="173" t="s">
        <v>10</v>
      </c>
      <c r="N153" s="272"/>
      <c r="O153" s="843"/>
      <c r="P153" s="844"/>
      <c r="Q153" s="844"/>
      <c r="R153" s="844"/>
      <c r="S153" s="844"/>
      <c r="T153" s="844"/>
      <c r="U153" s="844"/>
      <c r="V153" s="84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9"/>
      <c r="J154" s="800"/>
      <c r="K154" s="203"/>
      <c r="L154" s="171"/>
      <c r="M154" s="174"/>
      <c r="N154" s="205"/>
      <c r="O154" s="324"/>
      <c r="P154" s="192"/>
      <c r="Q154" s="192"/>
      <c r="R154" s="846"/>
      <c r="S154" s="848" t="s">
        <v>87</v>
      </c>
      <c r="T154" s="846"/>
      <c r="U154" s="850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9"/>
      <c r="J155" s="800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7"/>
      <c r="S155" s="849"/>
      <c r="T155" s="847"/>
      <c r="U155" s="851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9"/>
      <c r="J156" s="800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9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6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8"/>
      <c r="O166" s="879"/>
      <c r="P166" s="879"/>
      <c r="Q166" s="879"/>
      <c r="R166" s="879"/>
      <c r="S166" s="879"/>
      <c r="T166" s="879"/>
      <c r="U166" s="879"/>
      <c r="V166" s="879"/>
      <c r="W166" s="879"/>
      <c r="X166" s="879"/>
      <c r="Y166" s="879"/>
      <c r="Z166" s="879"/>
      <c r="AA166" s="879"/>
      <c r="AB166" s="879"/>
      <c r="AC166" s="879"/>
      <c r="AD166" s="879"/>
      <c r="AE166" s="879"/>
      <c r="AF166" s="879"/>
      <c r="AG166" s="879"/>
      <c r="AH166" s="879"/>
      <c r="AI166" s="879"/>
      <c r="AJ166" s="879"/>
      <c r="AK166" s="879"/>
      <c r="AL166" s="820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6"/>
      <c r="B167" s="796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54"/>
      <c r="O167" s="855"/>
      <c r="P167" s="855"/>
      <c r="Q167" s="855"/>
      <c r="R167" s="855"/>
      <c r="S167" s="855"/>
      <c r="T167" s="855"/>
      <c r="U167" s="855"/>
      <c r="V167" s="855"/>
      <c r="W167" s="855"/>
      <c r="X167" s="855"/>
      <c r="Y167" s="855"/>
      <c r="Z167" s="855"/>
      <c r="AA167" s="855"/>
      <c r="AB167" s="855"/>
      <c r="AC167" s="855"/>
      <c r="AD167" s="855"/>
      <c r="AE167" s="855"/>
      <c r="AF167" s="855"/>
      <c r="AG167" s="855"/>
      <c r="AH167" s="855"/>
      <c r="AI167" s="855"/>
      <c r="AJ167" s="855"/>
      <c r="AK167" s="855"/>
      <c r="AL167" s="816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6"/>
      <c r="B168" s="796"/>
      <c r="C168" s="796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54"/>
      <c r="O168" s="855"/>
      <c r="P168" s="855"/>
      <c r="Q168" s="855"/>
      <c r="R168" s="855"/>
      <c r="S168" s="855"/>
      <c r="T168" s="855"/>
      <c r="U168" s="855"/>
      <c r="V168" s="855"/>
      <c r="W168" s="855"/>
      <c r="X168" s="855"/>
      <c r="Y168" s="855"/>
      <c r="Z168" s="855"/>
      <c r="AA168" s="855"/>
      <c r="AB168" s="855"/>
      <c r="AC168" s="855"/>
      <c r="AD168" s="855"/>
      <c r="AE168" s="855"/>
      <c r="AF168" s="855"/>
      <c r="AG168" s="855"/>
      <c r="AH168" s="855"/>
      <c r="AI168" s="855"/>
      <c r="AJ168" s="855"/>
      <c r="AK168" s="855"/>
      <c r="AL168" s="816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6"/>
      <c r="B169" s="796"/>
      <c r="C169" s="796"/>
      <c r="D169" s="796">
        <v>1</v>
      </c>
      <c r="E169" s="298"/>
      <c r="F169" s="348"/>
      <c r="G169" s="577"/>
      <c r="H169" s="577"/>
      <c r="I169" s="799"/>
      <c r="J169" s="800"/>
      <c r="K169" s="771"/>
      <c r="L169" s="801" t="str">
        <f>mergeValue(A169) &amp;"."&amp; mergeValue(B169)&amp;"."&amp; mergeValue(C169)&amp;"."&amp; mergeValue(D169)</f>
        <v>1.1.1.1</v>
      </c>
      <c r="M169" s="802"/>
      <c r="N169" s="769" t="s">
        <v>87</v>
      </c>
      <c r="O169" s="788"/>
      <c r="P169" s="791" t="s">
        <v>96</v>
      </c>
      <c r="Q169" s="792"/>
      <c r="R169" s="769" t="s">
        <v>88</v>
      </c>
      <c r="S169" s="788"/>
      <c r="T169" s="789">
        <v>1</v>
      </c>
      <c r="U169" s="793"/>
      <c r="V169" s="769" t="s">
        <v>88</v>
      </c>
      <c r="W169" s="788"/>
      <c r="X169" s="789">
        <v>1</v>
      </c>
      <c r="Y169" s="790"/>
      <c r="Z169" s="769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85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6"/>
      <c r="B170" s="796"/>
      <c r="C170" s="796"/>
      <c r="D170" s="796"/>
      <c r="E170" s="298"/>
      <c r="F170" s="348"/>
      <c r="G170" s="577"/>
      <c r="H170" s="577"/>
      <c r="I170" s="799"/>
      <c r="J170" s="800"/>
      <c r="K170" s="771"/>
      <c r="L170" s="801"/>
      <c r="M170" s="802"/>
      <c r="N170" s="769"/>
      <c r="O170" s="788"/>
      <c r="P170" s="791"/>
      <c r="Q170" s="792"/>
      <c r="R170" s="769"/>
      <c r="S170" s="788"/>
      <c r="T170" s="789"/>
      <c r="U170" s="794"/>
      <c r="V170" s="769"/>
      <c r="W170" s="788"/>
      <c r="X170" s="789"/>
      <c r="Y170" s="790"/>
      <c r="Z170" s="769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85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6"/>
      <c r="B171" s="796"/>
      <c r="C171" s="796"/>
      <c r="D171" s="796"/>
      <c r="E171" s="298"/>
      <c r="F171" s="348"/>
      <c r="G171" s="577"/>
      <c r="H171" s="577"/>
      <c r="I171" s="799"/>
      <c r="J171" s="800"/>
      <c r="K171" s="771"/>
      <c r="L171" s="801"/>
      <c r="M171" s="802"/>
      <c r="N171" s="769"/>
      <c r="O171" s="788"/>
      <c r="P171" s="791"/>
      <c r="Q171" s="792"/>
      <c r="R171" s="769"/>
      <c r="S171" s="788"/>
      <c r="T171" s="789"/>
      <c r="U171" s="795"/>
      <c r="V171" s="769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85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6"/>
      <c r="B172" s="796"/>
      <c r="C172" s="796"/>
      <c r="D172" s="796"/>
      <c r="E172" s="298"/>
      <c r="F172" s="348"/>
      <c r="G172" s="577"/>
      <c r="H172" s="577"/>
      <c r="I172" s="799"/>
      <c r="J172" s="800"/>
      <c r="K172" s="771"/>
      <c r="L172" s="801"/>
      <c r="M172" s="802"/>
      <c r="N172" s="769"/>
      <c r="O172" s="788"/>
      <c r="P172" s="791"/>
      <c r="Q172" s="792"/>
      <c r="R172" s="769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85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6"/>
      <c r="B173" s="796"/>
      <c r="C173" s="796"/>
      <c r="D173" s="796"/>
      <c r="E173" s="350"/>
      <c r="F173" s="351"/>
      <c r="G173" s="350"/>
      <c r="H173" s="350"/>
      <c r="I173" s="799"/>
      <c r="J173" s="800"/>
      <c r="K173" s="771"/>
      <c r="L173" s="801"/>
      <c r="M173" s="802"/>
      <c r="N173" s="769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85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6"/>
      <c r="B174" s="796"/>
      <c r="C174" s="796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85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6"/>
      <c r="B175" s="796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6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6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8"/>
      <c r="O181" s="879"/>
      <c r="P181" s="879"/>
      <c r="Q181" s="879"/>
      <c r="R181" s="879"/>
      <c r="S181" s="879"/>
      <c r="T181" s="879"/>
      <c r="U181" s="879"/>
      <c r="V181" s="879"/>
      <c r="W181" s="879"/>
      <c r="X181" s="879"/>
      <c r="Y181" s="879"/>
      <c r="Z181" s="879"/>
      <c r="AA181" s="879"/>
      <c r="AB181" s="879"/>
      <c r="AC181" s="879"/>
      <c r="AD181" s="879"/>
      <c r="AE181" s="879"/>
      <c r="AF181" s="879"/>
      <c r="AG181" s="879"/>
      <c r="AH181" s="879"/>
      <c r="AI181" s="879"/>
      <c r="AJ181" s="879"/>
      <c r="AK181" s="820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6"/>
      <c r="B182" s="796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54"/>
      <c r="O182" s="855"/>
      <c r="P182" s="855"/>
      <c r="Q182" s="855"/>
      <c r="R182" s="855"/>
      <c r="S182" s="855"/>
      <c r="T182" s="855"/>
      <c r="U182" s="855"/>
      <c r="V182" s="855"/>
      <c r="W182" s="855"/>
      <c r="X182" s="855"/>
      <c r="Y182" s="855"/>
      <c r="Z182" s="855"/>
      <c r="AA182" s="855"/>
      <c r="AB182" s="855"/>
      <c r="AC182" s="855"/>
      <c r="AD182" s="855"/>
      <c r="AE182" s="855"/>
      <c r="AF182" s="855"/>
      <c r="AG182" s="855"/>
      <c r="AH182" s="855"/>
      <c r="AI182" s="855"/>
      <c r="AJ182" s="855"/>
      <c r="AK182" s="816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6"/>
      <c r="B183" s="796"/>
      <c r="C183" s="796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54"/>
      <c r="O183" s="855"/>
      <c r="P183" s="855"/>
      <c r="Q183" s="855"/>
      <c r="R183" s="855"/>
      <c r="S183" s="855"/>
      <c r="T183" s="855"/>
      <c r="U183" s="855"/>
      <c r="V183" s="855"/>
      <c r="W183" s="855"/>
      <c r="X183" s="855"/>
      <c r="Y183" s="855"/>
      <c r="Z183" s="855"/>
      <c r="AA183" s="855"/>
      <c r="AB183" s="855"/>
      <c r="AC183" s="855"/>
      <c r="AD183" s="855"/>
      <c r="AE183" s="855"/>
      <c r="AF183" s="855"/>
      <c r="AG183" s="855"/>
      <c r="AH183" s="855"/>
      <c r="AI183" s="855"/>
      <c r="AJ183" s="855"/>
      <c r="AK183" s="816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6"/>
      <c r="B184" s="796"/>
      <c r="C184" s="796"/>
      <c r="D184" s="796">
        <v>1</v>
      </c>
      <c r="E184" s="298"/>
      <c r="F184" s="348"/>
      <c r="G184" s="577"/>
      <c r="H184" s="577"/>
      <c r="I184" s="799"/>
      <c r="J184" s="800"/>
      <c r="K184" s="771"/>
      <c r="L184" s="817" t="str">
        <f>mergeValue(A184) &amp;"."&amp; mergeValue(B184)&amp;"."&amp; mergeValue(C184)&amp;"."&amp; mergeValue(D184)</f>
        <v>1.1.1.1</v>
      </c>
      <c r="M184" s="810"/>
      <c r="N184" s="812"/>
      <c r="O184" s="791" t="s">
        <v>96</v>
      </c>
      <c r="P184" s="792"/>
      <c r="Q184" s="769" t="s">
        <v>88</v>
      </c>
      <c r="R184" s="788"/>
      <c r="S184" s="789">
        <v>1</v>
      </c>
      <c r="T184" s="793"/>
      <c r="U184" s="769" t="s">
        <v>88</v>
      </c>
      <c r="V184" s="788"/>
      <c r="W184" s="789" t="s">
        <v>96</v>
      </c>
      <c r="X184" s="790"/>
      <c r="Y184" s="769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85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6"/>
      <c r="B185" s="796"/>
      <c r="C185" s="796"/>
      <c r="D185" s="796"/>
      <c r="E185" s="298"/>
      <c r="F185" s="348"/>
      <c r="G185" s="577"/>
      <c r="H185" s="577"/>
      <c r="I185" s="799"/>
      <c r="J185" s="800"/>
      <c r="K185" s="771"/>
      <c r="L185" s="801"/>
      <c r="M185" s="811"/>
      <c r="N185" s="812"/>
      <c r="O185" s="791"/>
      <c r="P185" s="792"/>
      <c r="Q185" s="769"/>
      <c r="R185" s="788"/>
      <c r="S185" s="789"/>
      <c r="T185" s="794"/>
      <c r="U185" s="769"/>
      <c r="V185" s="788"/>
      <c r="W185" s="789"/>
      <c r="X185" s="790"/>
      <c r="Y185" s="769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85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6"/>
      <c r="B186" s="796"/>
      <c r="C186" s="796"/>
      <c r="D186" s="796"/>
      <c r="E186" s="298"/>
      <c r="F186" s="348"/>
      <c r="G186" s="577"/>
      <c r="H186" s="577"/>
      <c r="I186" s="799"/>
      <c r="J186" s="800"/>
      <c r="K186" s="771"/>
      <c r="L186" s="801"/>
      <c r="M186" s="811"/>
      <c r="N186" s="812"/>
      <c r="O186" s="791"/>
      <c r="P186" s="792"/>
      <c r="Q186" s="769"/>
      <c r="R186" s="788"/>
      <c r="S186" s="789"/>
      <c r="T186" s="795"/>
      <c r="U186" s="769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85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6"/>
      <c r="B187" s="796"/>
      <c r="C187" s="796"/>
      <c r="D187" s="796"/>
      <c r="E187" s="298"/>
      <c r="F187" s="348"/>
      <c r="G187" s="577"/>
      <c r="H187" s="577"/>
      <c r="I187" s="799"/>
      <c r="J187" s="800"/>
      <c r="K187" s="771"/>
      <c r="L187" s="801"/>
      <c r="M187" s="811"/>
      <c r="N187" s="812"/>
      <c r="O187" s="791"/>
      <c r="P187" s="792"/>
      <c r="Q187" s="769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85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6"/>
      <c r="B188" s="796"/>
      <c r="C188" s="796"/>
      <c r="D188" s="796"/>
      <c r="E188" s="350"/>
      <c r="F188" s="351"/>
      <c r="G188" s="350"/>
      <c r="H188" s="350"/>
      <c r="I188" s="799"/>
      <c r="J188" s="800"/>
      <c r="K188" s="771"/>
      <c r="L188" s="801"/>
      <c r="M188" s="811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85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6"/>
      <c r="B189" s="796"/>
      <c r="C189" s="796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85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6"/>
      <c r="B190" s="796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6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69" t="s">
        <v>88</v>
      </c>
      <c r="R200" s="877"/>
      <c r="S200" s="789">
        <v>1</v>
      </c>
      <c r="T200" s="876"/>
      <c r="U200" s="769" t="s">
        <v>87</v>
      </c>
      <c r="V200" s="788"/>
      <c r="W200" s="789">
        <v>1</v>
      </c>
      <c r="X200" s="875"/>
      <c r="Y200" s="769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69"/>
      <c r="R201" s="877"/>
      <c r="S201" s="789"/>
      <c r="T201" s="876"/>
      <c r="U201" s="769"/>
      <c r="V201" s="788"/>
      <c r="W201" s="789"/>
      <c r="X201" s="875"/>
      <c r="Y201" s="769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69"/>
      <c r="R202" s="877"/>
      <c r="S202" s="789"/>
      <c r="T202" s="876"/>
      <c r="U202" s="769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69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52"/>
      <c r="D249" s="721">
        <v>1</v>
      </c>
      <c r="E249" s="783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52"/>
      <c r="D250" s="721"/>
      <c r="E250" s="783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53"/>
      <c r="D254" s="374"/>
      <c r="E254" s="615"/>
      <c r="F254" s="856"/>
      <c r="G254" s="721">
        <v>0</v>
      </c>
      <c r="H254" s="719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53"/>
      <c r="D255" s="374"/>
      <c r="E255" s="615"/>
      <c r="F255" s="856"/>
      <c r="G255" s="721"/>
      <c r="H255" s="719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6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6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6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6"/>
      <c r="B292" s="766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Костромская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6"/>
      <c r="B293" s="766"/>
      <c r="C293" s="766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6"/>
      <c r="B294" s="766"/>
      <c r="C294" s="766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85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6"/>
      <c r="B295" s="766"/>
      <c r="C295" s="766"/>
      <c r="D295" s="477"/>
      <c r="F295" s="561"/>
      <c r="G295" s="562" t="s">
        <v>4</v>
      </c>
      <c r="H295" s="563"/>
      <c r="I295" s="785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6"/>
      <c r="B296" s="766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6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55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CA34:CA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AW34:AW35"/>
    <mergeCell ref="AM34:AM35"/>
    <mergeCell ref="AN34:AN35"/>
    <mergeCell ref="AO34:AO35"/>
    <mergeCell ref="AP34:AP35"/>
    <mergeCell ref="AF34:AF35"/>
    <mergeCell ref="AG34:AG35"/>
    <mergeCell ref="AH34:AH35"/>
    <mergeCell ref="AI34:AI35"/>
    <mergeCell ref="BV34:BV35"/>
    <mergeCell ref="BW34:BW35"/>
    <mergeCell ref="BX34:BX35"/>
    <mergeCell ref="BY34:BY35"/>
    <mergeCell ref="O29:BZ29"/>
    <mergeCell ref="O30:BZ30"/>
    <mergeCell ref="O31:BZ31"/>
    <mergeCell ref="O32:BZ32"/>
    <mergeCell ref="O33:BZ33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BC34:BC35"/>
    <mergeCell ref="BD34:BD35"/>
    <mergeCell ref="AT34:AT35"/>
    <mergeCell ref="AU34:AU35"/>
    <mergeCell ref="AV34:AV35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"/>
    <dataValidation allowBlank="1" promptTitle="checkPeriodRange" sqref="V100 V98 Q155 Q138 Q121 Q51 Q35 Q67 Q83 AF185:AK185 AG170:AL170 X35 AE35 AL35 AS35 AZ35 BG35 BN35 BU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86"/>
  <sheetViews>
    <sheetView showGridLines="0" zoomScaleNormal="100" workbookViewId="0"/>
  </sheetViews>
  <sheetFormatPr defaultRowHeight="11.25"/>
  <sheetData>
    <row r="1" spans="1:4">
      <c r="A1" t="s">
        <v>1082</v>
      </c>
      <c r="B1" t="s">
        <v>592</v>
      </c>
      <c r="C1" t="s">
        <v>593</v>
      </c>
      <c r="D1" t="s">
        <v>1081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725</v>
      </c>
      <c r="C8" t="s">
        <v>727</v>
      </c>
      <c r="D8" t="s">
        <v>728</v>
      </c>
    </row>
    <row r="9" spans="1:4">
      <c r="A9">
        <v>8</v>
      </c>
      <c r="B9" t="s">
        <v>725</v>
      </c>
      <c r="C9" t="s">
        <v>725</v>
      </c>
      <c r="D9" t="s">
        <v>726</v>
      </c>
    </row>
    <row r="10" spans="1:4">
      <c r="A10">
        <v>9</v>
      </c>
      <c r="B10" t="s">
        <v>725</v>
      </c>
      <c r="C10" t="s">
        <v>729</v>
      </c>
      <c r="D10" t="s">
        <v>730</v>
      </c>
    </row>
    <row r="11" spans="1:4">
      <c r="A11">
        <v>10</v>
      </c>
      <c r="B11" t="s">
        <v>725</v>
      </c>
      <c r="C11" t="s">
        <v>731</v>
      </c>
      <c r="D11" t="s">
        <v>732</v>
      </c>
    </row>
    <row r="12" spans="1:4">
      <c r="A12">
        <v>11</v>
      </c>
      <c r="B12" t="s">
        <v>733</v>
      </c>
      <c r="C12" t="s">
        <v>735</v>
      </c>
      <c r="D12" t="s">
        <v>736</v>
      </c>
    </row>
    <row r="13" spans="1:4">
      <c r="A13">
        <v>12</v>
      </c>
      <c r="B13" t="s">
        <v>733</v>
      </c>
      <c r="C13" t="s">
        <v>737</v>
      </c>
      <c r="D13" t="s">
        <v>738</v>
      </c>
    </row>
    <row r="14" spans="1:4">
      <c r="A14">
        <v>13</v>
      </c>
      <c r="B14" t="s">
        <v>733</v>
      </c>
      <c r="C14" t="s">
        <v>733</v>
      </c>
      <c r="D14" t="s">
        <v>734</v>
      </c>
    </row>
    <row r="15" spans="1:4">
      <c r="A15">
        <v>14</v>
      </c>
      <c r="B15" t="s">
        <v>733</v>
      </c>
      <c r="C15" t="s">
        <v>739</v>
      </c>
      <c r="D15" t="s">
        <v>740</v>
      </c>
    </row>
    <row r="16" spans="1:4">
      <c r="A16">
        <v>15</v>
      </c>
      <c r="B16" t="s">
        <v>733</v>
      </c>
      <c r="C16" t="s">
        <v>741</v>
      </c>
      <c r="D16" t="s">
        <v>742</v>
      </c>
    </row>
    <row r="17" spans="1:4">
      <c r="A17">
        <v>16</v>
      </c>
      <c r="B17" t="s">
        <v>733</v>
      </c>
      <c r="C17" t="s">
        <v>743</v>
      </c>
      <c r="D17" t="s">
        <v>744</v>
      </c>
    </row>
    <row r="18" spans="1:4">
      <c r="A18">
        <v>17</v>
      </c>
      <c r="B18" t="s">
        <v>733</v>
      </c>
      <c r="C18" t="s">
        <v>745</v>
      </c>
      <c r="D18" t="s">
        <v>746</v>
      </c>
    </row>
    <row r="19" spans="1:4">
      <c r="A19">
        <v>18</v>
      </c>
      <c r="B19" t="s">
        <v>747</v>
      </c>
      <c r="C19" t="s">
        <v>749</v>
      </c>
      <c r="D19" t="s">
        <v>750</v>
      </c>
    </row>
    <row r="20" spans="1:4">
      <c r="A20">
        <v>19</v>
      </c>
      <c r="B20" t="s">
        <v>747</v>
      </c>
      <c r="C20" t="s">
        <v>747</v>
      </c>
      <c r="D20" t="s">
        <v>748</v>
      </c>
    </row>
    <row r="21" spans="1:4">
      <c r="A21">
        <v>20</v>
      </c>
      <c r="B21" t="s">
        <v>747</v>
      </c>
      <c r="C21" t="s">
        <v>751</v>
      </c>
      <c r="D21" t="s">
        <v>752</v>
      </c>
    </row>
    <row r="22" spans="1:4">
      <c r="A22">
        <v>21</v>
      </c>
      <c r="B22" t="s">
        <v>747</v>
      </c>
      <c r="C22" t="s">
        <v>753</v>
      </c>
      <c r="D22" t="s">
        <v>754</v>
      </c>
    </row>
    <row r="23" spans="1:4">
      <c r="A23">
        <v>22</v>
      </c>
      <c r="B23" t="s">
        <v>747</v>
      </c>
      <c r="C23" t="s">
        <v>755</v>
      </c>
      <c r="D23" t="s">
        <v>756</v>
      </c>
    </row>
    <row r="24" spans="1:4">
      <c r="A24">
        <v>23</v>
      </c>
      <c r="B24" t="s">
        <v>747</v>
      </c>
      <c r="C24" t="s">
        <v>757</v>
      </c>
      <c r="D24" t="s">
        <v>758</v>
      </c>
    </row>
    <row r="25" spans="1:4">
      <c r="A25">
        <v>24</v>
      </c>
      <c r="B25" t="s">
        <v>759</v>
      </c>
      <c r="C25" t="s">
        <v>761</v>
      </c>
      <c r="D25" t="s">
        <v>762</v>
      </c>
    </row>
    <row r="26" spans="1:4">
      <c r="A26">
        <v>25</v>
      </c>
      <c r="B26" t="s">
        <v>759</v>
      </c>
      <c r="C26" t="s">
        <v>763</v>
      </c>
      <c r="D26" t="s">
        <v>764</v>
      </c>
    </row>
    <row r="27" spans="1:4">
      <c r="A27">
        <v>26</v>
      </c>
      <c r="B27" t="s">
        <v>759</v>
      </c>
      <c r="C27" t="s">
        <v>765</v>
      </c>
      <c r="D27" t="s">
        <v>766</v>
      </c>
    </row>
    <row r="28" spans="1:4">
      <c r="A28">
        <v>27</v>
      </c>
      <c r="B28" t="s">
        <v>759</v>
      </c>
      <c r="C28" t="s">
        <v>767</v>
      </c>
      <c r="D28" t="s">
        <v>768</v>
      </c>
    </row>
    <row r="29" spans="1:4">
      <c r="A29">
        <v>28</v>
      </c>
      <c r="B29" t="s">
        <v>759</v>
      </c>
      <c r="C29" t="s">
        <v>759</v>
      </c>
      <c r="D29" t="s">
        <v>760</v>
      </c>
    </row>
    <row r="30" spans="1:4">
      <c r="A30">
        <v>29</v>
      </c>
      <c r="B30" t="s">
        <v>759</v>
      </c>
      <c r="C30" t="s">
        <v>769</v>
      </c>
      <c r="D30" t="s">
        <v>770</v>
      </c>
    </row>
    <row r="31" spans="1:4">
      <c r="A31">
        <v>30</v>
      </c>
      <c r="B31" t="s">
        <v>771</v>
      </c>
      <c r="C31" t="s">
        <v>773</v>
      </c>
      <c r="D31" t="s">
        <v>774</v>
      </c>
    </row>
    <row r="32" spans="1:4">
      <c r="A32">
        <v>31</v>
      </c>
      <c r="B32" t="s">
        <v>771</v>
      </c>
      <c r="C32" t="s">
        <v>775</v>
      </c>
      <c r="D32" t="s">
        <v>776</v>
      </c>
    </row>
    <row r="33" spans="1:4">
      <c r="A33">
        <v>32</v>
      </c>
      <c r="B33" t="s">
        <v>771</v>
      </c>
      <c r="C33" t="s">
        <v>777</v>
      </c>
      <c r="D33" t="s">
        <v>778</v>
      </c>
    </row>
    <row r="34" spans="1:4">
      <c r="A34">
        <v>33</v>
      </c>
      <c r="B34" t="s">
        <v>771</v>
      </c>
      <c r="C34" t="s">
        <v>771</v>
      </c>
      <c r="D34" t="s">
        <v>772</v>
      </c>
    </row>
    <row r="35" spans="1:4">
      <c r="A35">
        <v>34</v>
      </c>
      <c r="B35" t="s">
        <v>771</v>
      </c>
      <c r="C35" t="s">
        <v>779</v>
      </c>
      <c r="D35" t="s">
        <v>780</v>
      </c>
    </row>
    <row r="36" spans="1:4">
      <c r="A36">
        <v>35</v>
      </c>
      <c r="B36" t="s">
        <v>771</v>
      </c>
      <c r="C36" t="s">
        <v>781</v>
      </c>
      <c r="D36" t="s">
        <v>782</v>
      </c>
    </row>
    <row r="37" spans="1:4">
      <c r="A37">
        <v>36</v>
      </c>
      <c r="B37" t="s">
        <v>771</v>
      </c>
      <c r="C37" t="s">
        <v>783</v>
      </c>
      <c r="D37" t="s">
        <v>784</v>
      </c>
    </row>
    <row r="38" spans="1:4">
      <c r="A38">
        <v>37</v>
      </c>
      <c r="B38" t="s">
        <v>771</v>
      </c>
      <c r="C38" t="s">
        <v>785</v>
      </c>
      <c r="D38" t="s">
        <v>786</v>
      </c>
    </row>
    <row r="39" spans="1:4">
      <c r="A39">
        <v>38</v>
      </c>
      <c r="B39" t="s">
        <v>771</v>
      </c>
      <c r="C39" t="s">
        <v>787</v>
      </c>
      <c r="D39" t="s">
        <v>788</v>
      </c>
    </row>
    <row r="40" spans="1:4">
      <c r="A40">
        <v>39</v>
      </c>
      <c r="B40" t="s">
        <v>789</v>
      </c>
      <c r="C40" t="s">
        <v>789</v>
      </c>
      <c r="D40" t="s">
        <v>790</v>
      </c>
    </row>
    <row r="41" spans="1:4">
      <c r="A41">
        <v>40</v>
      </c>
      <c r="B41" t="s">
        <v>791</v>
      </c>
      <c r="C41" t="s">
        <v>793</v>
      </c>
      <c r="D41" t="s">
        <v>794</v>
      </c>
    </row>
    <row r="42" spans="1:4">
      <c r="A42">
        <v>41</v>
      </c>
      <c r="B42" t="s">
        <v>791</v>
      </c>
      <c r="C42" t="s">
        <v>795</v>
      </c>
      <c r="D42" t="s">
        <v>796</v>
      </c>
    </row>
    <row r="43" spans="1:4">
      <c r="A43">
        <v>42</v>
      </c>
      <c r="B43" t="s">
        <v>791</v>
      </c>
      <c r="C43" t="s">
        <v>791</v>
      </c>
      <c r="D43" t="s">
        <v>792</v>
      </c>
    </row>
    <row r="44" spans="1:4">
      <c r="A44">
        <v>43</v>
      </c>
      <c r="B44" t="s">
        <v>791</v>
      </c>
      <c r="C44" t="s">
        <v>797</v>
      </c>
      <c r="D44" t="s">
        <v>798</v>
      </c>
    </row>
    <row r="45" spans="1:4">
      <c r="A45">
        <v>44</v>
      </c>
      <c r="B45" t="s">
        <v>791</v>
      </c>
      <c r="C45" t="s">
        <v>799</v>
      </c>
      <c r="D45" t="s">
        <v>800</v>
      </c>
    </row>
    <row r="46" spans="1:4">
      <c r="A46">
        <v>45</v>
      </c>
      <c r="B46" t="s">
        <v>791</v>
      </c>
      <c r="C46" t="s">
        <v>801</v>
      </c>
      <c r="D46" t="s">
        <v>802</v>
      </c>
    </row>
    <row r="47" spans="1:4">
      <c r="A47">
        <v>46</v>
      </c>
      <c r="B47" t="s">
        <v>803</v>
      </c>
      <c r="C47" t="s">
        <v>805</v>
      </c>
      <c r="D47" t="s">
        <v>806</v>
      </c>
    </row>
    <row r="48" spans="1:4">
      <c r="A48">
        <v>47</v>
      </c>
      <c r="B48" t="s">
        <v>803</v>
      </c>
      <c r="C48" t="s">
        <v>807</v>
      </c>
      <c r="D48" t="s">
        <v>808</v>
      </c>
    </row>
    <row r="49" spans="1:4">
      <c r="A49">
        <v>48</v>
      </c>
      <c r="B49" t="s">
        <v>803</v>
      </c>
      <c r="C49" t="s">
        <v>809</v>
      </c>
      <c r="D49" t="s">
        <v>810</v>
      </c>
    </row>
    <row r="50" spans="1:4">
      <c r="A50">
        <v>49</v>
      </c>
      <c r="B50" t="s">
        <v>803</v>
      </c>
      <c r="C50" t="s">
        <v>803</v>
      </c>
      <c r="D50" t="s">
        <v>804</v>
      </c>
    </row>
    <row r="51" spans="1:4">
      <c r="A51">
        <v>50</v>
      </c>
      <c r="B51" t="s">
        <v>803</v>
      </c>
      <c r="C51" t="s">
        <v>811</v>
      </c>
      <c r="D51" t="s">
        <v>812</v>
      </c>
    </row>
    <row r="52" spans="1:4">
      <c r="A52">
        <v>51</v>
      </c>
      <c r="B52" t="s">
        <v>803</v>
      </c>
      <c r="C52" t="s">
        <v>813</v>
      </c>
      <c r="D52" t="s">
        <v>814</v>
      </c>
    </row>
    <row r="53" spans="1:4">
      <c r="A53">
        <v>52</v>
      </c>
      <c r="B53" t="s">
        <v>803</v>
      </c>
      <c r="C53" t="s">
        <v>815</v>
      </c>
      <c r="D53" t="s">
        <v>816</v>
      </c>
    </row>
    <row r="54" spans="1:4">
      <c r="A54">
        <v>53</v>
      </c>
      <c r="B54" t="s">
        <v>803</v>
      </c>
      <c r="C54" t="s">
        <v>817</v>
      </c>
      <c r="D54" t="s">
        <v>818</v>
      </c>
    </row>
    <row r="55" spans="1:4">
      <c r="A55">
        <v>54</v>
      </c>
      <c r="B55" t="s">
        <v>803</v>
      </c>
      <c r="C55" t="s">
        <v>819</v>
      </c>
      <c r="D55" t="s">
        <v>820</v>
      </c>
    </row>
    <row r="56" spans="1:4">
      <c r="A56">
        <v>55</v>
      </c>
      <c r="B56" t="s">
        <v>803</v>
      </c>
      <c r="C56" t="s">
        <v>821</v>
      </c>
      <c r="D56" t="s">
        <v>822</v>
      </c>
    </row>
    <row r="57" spans="1:4">
      <c r="A57">
        <v>56</v>
      </c>
      <c r="B57" t="s">
        <v>803</v>
      </c>
      <c r="C57" t="s">
        <v>823</v>
      </c>
      <c r="D57" t="s">
        <v>824</v>
      </c>
    </row>
    <row r="58" spans="1:4">
      <c r="A58">
        <v>57</v>
      </c>
      <c r="B58" t="s">
        <v>803</v>
      </c>
      <c r="C58" t="s">
        <v>825</v>
      </c>
      <c r="D58" t="s">
        <v>826</v>
      </c>
    </row>
    <row r="59" spans="1:4">
      <c r="A59">
        <v>58</v>
      </c>
      <c r="B59" t="s">
        <v>803</v>
      </c>
      <c r="C59" t="s">
        <v>827</v>
      </c>
      <c r="D59" t="s">
        <v>828</v>
      </c>
    </row>
    <row r="60" spans="1:4">
      <c r="A60">
        <v>59</v>
      </c>
      <c r="B60" t="s">
        <v>803</v>
      </c>
      <c r="C60" t="s">
        <v>829</v>
      </c>
      <c r="D60" t="s">
        <v>830</v>
      </c>
    </row>
    <row r="61" spans="1:4">
      <c r="A61">
        <v>60</v>
      </c>
      <c r="B61" t="s">
        <v>831</v>
      </c>
      <c r="C61" t="s">
        <v>833</v>
      </c>
      <c r="D61" t="s">
        <v>834</v>
      </c>
    </row>
    <row r="62" spans="1:4">
      <c r="A62">
        <v>61</v>
      </c>
      <c r="B62" t="s">
        <v>831</v>
      </c>
      <c r="C62" t="s">
        <v>835</v>
      </c>
      <c r="D62" t="s">
        <v>836</v>
      </c>
    </row>
    <row r="63" spans="1:4">
      <c r="A63">
        <v>62</v>
      </c>
      <c r="B63" t="s">
        <v>831</v>
      </c>
      <c r="C63" t="s">
        <v>837</v>
      </c>
      <c r="D63" t="s">
        <v>838</v>
      </c>
    </row>
    <row r="64" spans="1:4">
      <c r="A64">
        <v>63</v>
      </c>
      <c r="B64" t="s">
        <v>831</v>
      </c>
      <c r="C64" t="s">
        <v>831</v>
      </c>
      <c r="D64" t="s">
        <v>832</v>
      </c>
    </row>
    <row r="65" spans="1:4">
      <c r="A65">
        <v>64</v>
      </c>
      <c r="B65" t="s">
        <v>831</v>
      </c>
      <c r="C65" t="s">
        <v>839</v>
      </c>
      <c r="D65" t="s">
        <v>840</v>
      </c>
    </row>
    <row r="66" spans="1:4">
      <c r="A66">
        <v>65</v>
      </c>
      <c r="B66" t="s">
        <v>831</v>
      </c>
      <c r="C66" t="s">
        <v>841</v>
      </c>
      <c r="D66" t="s">
        <v>842</v>
      </c>
    </row>
    <row r="67" spans="1:4">
      <c r="A67">
        <v>66</v>
      </c>
      <c r="B67" t="s">
        <v>831</v>
      </c>
      <c r="C67" t="s">
        <v>843</v>
      </c>
      <c r="D67" t="s">
        <v>844</v>
      </c>
    </row>
    <row r="68" spans="1:4">
      <c r="A68">
        <v>67</v>
      </c>
      <c r="B68" t="s">
        <v>831</v>
      </c>
      <c r="C68" t="s">
        <v>845</v>
      </c>
      <c r="D68" t="s">
        <v>846</v>
      </c>
    </row>
    <row r="69" spans="1:4">
      <c r="A69">
        <v>68</v>
      </c>
      <c r="B69" t="s">
        <v>831</v>
      </c>
      <c r="C69" t="s">
        <v>847</v>
      </c>
      <c r="D69" t="s">
        <v>848</v>
      </c>
    </row>
    <row r="70" spans="1:4">
      <c r="A70">
        <v>69</v>
      </c>
      <c r="B70" t="s">
        <v>831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851</v>
      </c>
      <c r="C76" t="s">
        <v>861</v>
      </c>
      <c r="D76" t="s">
        <v>862</v>
      </c>
    </row>
    <row r="77" spans="1:4">
      <c r="A77">
        <v>76</v>
      </c>
      <c r="B77" t="s">
        <v>851</v>
      </c>
      <c r="C77" t="s">
        <v>863</v>
      </c>
      <c r="D77" t="s">
        <v>864</v>
      </c>
    </row>
    <row r="78" spans="1:4">
      <c r="A78">
        <v>77</v>
      </c>
      <c r="B78" t="s">
        <v>851</v>
      </c>
      <c r="C78" t="s">
        <v>865</v>
      </c>
      <c r="D78" t="s">
        <v>866</v>
      </c>
    </row>
    <row r="79" spans="1:4">
      <c r="A79">
        <v>78</v>
      </c>
      <c r="B79" t="s">
        <v>851</v>
      </c>
      <c r="C79" t="s">
        <v>867</v>
      </c>
      <c r="D79" t="s">
        <v>868</v>
      </c>
    </row>
    <row r="80" spans="1:4">
      <c r="A80">
        <v>79</v>
      </c>
      <c r="B80" t="s">
        <v>869</v>
      </c>
      <c r="C80" t="s">
        <v>871</v>
      </c>
      <c r="D80" t="s">
        <v>872</v>
      </c>
    </row>
    <row r="81" spans="1:4">
      <c r="A81">
        <v>80</v>
      </c>
      <c r="B81" t="s">
        <v>869</v>
      </c>
      <c r="C81" t="s">
        <v>873</v>
      </c>
      <c r="D81" t="s">
        <v>874</v>
      </c>
    </row>
    <row r="82" spans="1:4">
      <c r="A82">
        <v>81</v>
      </c>
      <c r="B82" t="s">
        <v>869</v>
      </c>
      <c r="C82" t="s">
        <v>869</v>
      </c>
      <c r="D82" t="s">
        <v>870</v>
      </c>
    </row>
    <row r="83" spans="1:4">
      <c r="A83">
        <v>82</v>
      </c>
      <c r="B83" t="s">
        <v>869</v>
      </c>
      <c r="C83" t="s">
        <v>875</v>
      </c>
      <c r="D83" t="s">
        <v>876</v>
      </c>
    </row>
    <row r="84" spans="1:4">
      <c r="A84">
        <v>83</v>
      </c>
      <c r="B84" t="s">
        <v>869</v>
      </c>
      <c r="C84" t="s">
        <v>877</v>
      </c>
      <c r="D84" t="s">
        <v>878</v>
      </c>
    </row>
    <row r="85" spans="1:4">
      <c r="A85">
        <v>84</v>
      </c>
      <c r="B85" t="s">
        <v>869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885</v>
      </c>
      <c r="D87" t="s">
        <v>886</v>
      </c>
    </row>
    <row r="88" spans="1:4">
      <c r="A88">
        <v>87</v>
      </c>
      <c r="B88" t="s">
        <v>883</v>
      </c>
      <c r="C88" t="s">
        <v>883</v>
      </c>
      <c r="D88" t="s">
        <v>884</v>
      </c>
    </row>
    <row r="89" spans="1:4">
      <c r="A89">
        <v>88</v>
      </c>
      <c r="B89" t="s">
        <v>883</v>
      </c>
      <c r="C89" t="s">
        <v>817</v>
      </c>
      <c r="D89" t="s">
        <v>887</v>
      </c>
    </row>
    <row r="90" spans="1:4">
      <c r="A90">
        <v>89</v>
      </c>
      <c r="B90" t="s">
        <v>883</v>
      </c>
      <c r="C90" t="s">
        <v>888</v>
      </c>
      <c r="D90" t="s">
        <v>889</v>
      </c>
    </row>
    <row r="91" spans="1:4">
      <c r="A91">
        <v>90</v>
      </c>
      <c r="B91" t="s">
        <v>883</v>
      </c>
      <c r="C91" t="s">
        <v>890</v>
      </c>
      <c r="D91" t="s">
        <v>891</v>
      </c>
    </row>
    <row r="92" spans="1:4">
      <c r="A92">
        <v>91</v>
      </c>
      <c r="B92" t="s">
        <v>892</v>
      </c>
      <c r="C92" t="s">
        <v>894</v>
      </c>
      <c r="D92" t="s">
        <v>895</v>
      </c>
    </row>
    <row r="93" spans="1:4">
      <c r="A93">
        <v>92</v>
      </c>
      <c r="B93" t="s">
        <v>892</v>
      </c>
      <c r="C93" t="s">
        <v>896</v>
      </c>
      <c r="D93" t="s">
        <v>897</v>
      </c>
    </row>
    <row r="94" spans="1:4">
      <c r="A94">
        <v>93</v>
      </c>
      <c r="B94" t="s">
        <v>892</v>
      </c>
      <c r="C94" t="s">
        <v>898</v>
      </c>
      <c r="D94" t="s">
        <v>899</v>
      </c>
    </row>
    <row r="95" spans="1:4">
      <c r="A95">
        <v>94</v>
      </c>
      <c r="B95" t="s">
        <v>892</v>
      </c>
      <c r="C95" t="s">
        <v>900</v>
      </c>
      <c r="D95" t="s">
        <v>901</v>
      </c>
    </row>
    <row r="96" spans="1:4">
      <c r="A96">
        <v>95</v>
      </c>
      <c r="B96" t="s">
        <v>892</v>
      </c>
      <c r="C96" t="s">
        <v>902</v>
      </c>
      <c r="D96" t="s">
        <v>903</v>
      </c>
    </row>
    <row r="97" spans="1:4">
      <c r="A97">
        <v>96</v>
      </c>
      <c r="B97" t="s">
        <v>892</v>
      </c>
      <c r="C97" t="s">
        <v>892</v>
      </c>
      <c r="D97" t="s">
        <v>893</v>
      </c>
    </row>
    <row r="98" spans="1:4">
      <c r="A98">
        <v>97</v>
      </c>
      <c r="B98" t="s">
        <v>892</v>
      </c>
      <c r="C98" t="s">
        <v>904</v>
      </c>
      <c r="D98" t="s">
        <v>905</v>
      </c>
    </row>
    <row r="99" spans="1:4">
      <c r="A99">
        <v>98</v>
      </c>
      <c r="B99" t="s">
        <v>892</v>
      </c>
      <c r="C99" t="s">
        <v>906</v>
      </c>
      <c r="D99" t="s">
        <v>907</v>
      </c>
    </row>
    <row r="100" spans="1:4">
      <c r="A100">
        <v>99</v>
      </c>
      <c r="B100" t="s">
        <v>892</v>
      </c>
      <c r="C100" t="s">
        <v>908</v>
      </c>
      <c r="D100" t="s">
        <v>909</v>
      </c>
    </row>
    <row r="101" spans="1:4">
      <c r="A101">
        <v>100</v>
      </c>
      <c r="B101" t="s">
        <v>892</v>
      </c>
      <c r="C101" t="s">
        <v>910</v>
      </c>
      <c r="D101" t="s">
        <v>911</v>
      </c>
    </row>
    <row r="102" spans="1:4">
      <c r="A102">
        <v>101</v>
      </c>
      <c r="B102" t="s">
        <v>912</v>
      </c>
      <c r="C102" t="s">
        <v>912</v>
      </c>
      <c r="D102" t="s">
        <v>913</v>
      </c>
    </row>
    <row r="103" spans="1:4">
      <c r="A103">
        <v>102</v>
      </c>
      <c r="B103" t="s">
        <v>914</v>
      </c>
      <c r="C103" t="s">
        <v>916</v>
      </c>
      <c r="D103" t="s">
        <v>917</v>
      </c>
    </row>
    <row r="104" spans="1:4">
      <c r="A104">
        <v>103</v>
      </c>
      <c r="B104" t="s">
        <v>914</v>
      </c>
      <c r="C104" t="s">
        <v>918</v>
      </c>
      <c r="D104" t="s">
        <v>919</v>
      </c>
    </row>
    <row r="105" spans="1:4">
      <c r="A105">
        <v>104</v>
      </c>
      <c r="B105" t="s">
        <v>914</v>
      </c>
      <c r="C105" t="s">
        <v>920</v>
      </c>
      <c r="D105" t="s">
        <v>921</v>
      </c>
    </row>
    <row r="106" spans="1:4">
      <c r="A106">
        <v>105</v>
      </c>
      <c r="B106" t="s">
        <v>914</v>
      </c>
      <c r="C106" t="s">
        <v>914</v>
      </c>
      <c r="D106" t="s">
        <v>915</v>
      </c>
    </row>
    <row r="107" spans="1:4">
      <c r="A107">
        <v>106</v>
      </c>
      <c r="B107" t="s">
        <v>914</v>
      </c>
      <c r="C107" t="s">
        <v>922</v>
      </c>
      <c r="D107" t="s">
        <v>923</v>
      </c>
    </row>
    <row r="108" spans="1:4">
      <c r="A108">
        <v>107</v>
      </c>
      <c r="B108" t="s">
        <v>914</v>
      </c>
      <c r="C108" t="s">
        <v>924</v>
      </c>
      <c r="D108" t="s">
        <v>925</v>
      </c>
    </row>
    <row r="109" spans="1:4">
      <c r="A109">
        <v>108</v>
      </c>
      <c r="B109" t="s">
        <v>926</v>
      </c>
      <c r="C109" t="s">
        <v>928</v>
      </c>
      <c r="D109" t="s">
        <v>929</v>
      </c>
    </row>
    <row r="110" spans="1:4">
      <c r="A110">
        <v>109</v>
      </c>
      <c r="B110" t="s">
        <v>926</v>
      </c>
      <c r="C110" t="s">
        <v>930</v>
      </c>
      <c r="D110" t="s">
        <v>931</v>
      </c>
    </row>
    <row r="111" spans="1:4">
      <c r="A111">
        <v>110</v>
      </c>
      <c r="B111" t="s">
        <v>926</v>
      </c>
      <c r="C111" t="s">
        <v>932</v>
      </c>
      <c r="D111" t="s">
        <v>933</v>
      </c>
    </row>
    <row r="112" spans="1:4">
      <c r="A112">
        <v>111</v>
      </c>
      <c r="B112" t="s">
        <v>926</v>
      </c>
      <c r="C112" t="s">
        <v>934</v>
      </c>
      <c r="D112" t="s">
        <v>935</v>
      </c>
    </row>
    <row r="113" spans="1:4">
      <c r="A113">
        <v>112</v>
      </c>
      <c r="B113" t="s">
        <v>926</v>
      </c>
      <c r="C113" t="s">
        <v>926</v>
      </c>
      <c r="D113" t="s">
        <v>927</v>
      </c>
    </row>
    <row r="114" spans="1:4">
      <c r="A114">
        <v>113</v>
      </c>
      <c r="B114" t="s">
        <v>926</v>
      </c>
      <c r="C114" t="s">
        <v>936</v>
      </c>
      <c r="D114" t="s">
        <v>937</v>
      </c>
    </row>
    <row r="115" spans="1:4">
      <c r="A115">
        <v>114</v>
      </c>
      <c r="B115" t="s">
        <v>926</v>
      </c>
      <c r="C115" t="s">
        <v>938</v>
      </c>
      <c r="D115" t="s">
        <v>939</v>
      </c>
    </row>
    <row r="116" spans="1:4">
      <c r="A116">
        <v>115</v>
      </c>
      <c r="B116" t="s">
        <v>940</v>
      </c>
      <c r="C116" t="s">
        <v>942</v>
      </c>
      <c r="D116" t="s">
        <v>943</v>
      </c>
    </row>
    <row r="117" spans="1:4">
      <c r="A117">
        <v>116</v>
      </c>
      <c r="B117" t="s">
        <v>940</v>
      </c>
      <c r="C117" t="s">
        <v>944</v>
      </c>
      <c r="D117" t="s">
        <v>945</v>
      </c>
    </row>
    <row r="118" spans="1:4">
      <c r="A118">
        <v>117</v>
      </c>
      <c r="B118" t="s">
        <v>940</v>
      </c>
      <c r="C118" t="s">
        <v>940</v>
      </c>
      <c r="D118" t="s">
        <v>941</v>
      </c>
    </row>
    <row r="119" spans="1:4">
      <c r="A119">
        <v>118</v>
      </c>
      <c r="B119" t="s">
        <v>940</v>
      </c>
      <c r="C119" t="s">
        <v>946</v>
      </c>
      <c r="D119" t="s">
        <v>947</v>
      </c>
    </row>
    <row r="120" spans="1:4">
      <c r="A120">
        <v>119</v>
      </c>
      <c r="B120" t="s">
        <v>940</v>
      </c>
      <c r="C120" t="s">
        <v>948</v>
      </c>
      <c r="D120" t="s">
        <v>949</v>
      </c>
    </row>
    <row r="121" spans="1:4">
      <c r="A121">
        <v>120</v>
      </c>
      <c r="B121" t="s">
        <v>950</v>
      </c>
      <c r="C121" t="s">
        <v>950</v>
      </c>
      <c r="D121" t="s">
        <v>951</v>
      </c>
    </row>
    <row r="122" spans="1:4">
      <c r="A122">
        <v>121</v>
      </c>
      <c r="B122" t="s">
        <v>952</v>
      </c>
      <c r="C122" t="s">
        <v>954</v>
      </c>
      <c r="D122" t="s">
        <v>955</v>
      </c>
    </row>
    <row r="123" spans="1:4">
      <c r="A123">
        <v>122</v>
      </c>
      <c r="B123" t="s">
        <v>952</v>
      </c>
      <c r="C123" t="s">
        <v>956</v>
      </c>
      <c r="D123" t="s">
        <v>957</v>
      </c>
    </row>
    <row r="124" spans="1:4">
      <c r="A124">
        <v>123</v>
      </c>
      <c r="B124" t="s">
        <v>952</v>
      </c>
      <c r="C124" t="s">
        <v>952</v>
      </c>
      <c r="D124" t="s">
        <v>953</v>
      </c>
    </row>
    <row r="125" spans="1:4">
      <c r="A125">
        <v>124</v>
      </c>
      <c r="B125" t="s">
        <v>952</v>
      </c>
      <c r="C125" t="s">
        <v>958</v>
      </c>
      <c r="D125" t="s">
        <v>959</v>
      </c>
    </row>
    <row r="126" spans="1:4">
      <c r="A126">
        <v>125</v>
      </c>
      <c r="B126" t="s">
        <v>952</v>
      </c>
      <c r="C126" t="s">
        <v>960</v>
      </c>
      <c r="D126" t="s">
        <v>961</v>
      </c>
    </row>
    <row r="127" spans="1:4">
      <c r="A127">
        <v>126</v>
      </c>
      <c r="B127" t="s">
        <v>962</v>
      </c>
      <c r="C127" t="s">
        <v>962</v>
      </c>
      <c r="D127" t="s">
        <v>963</v>
      </c>
    </row>
    <row r="128" spans="1:4">
      <c r="A128">
        <v>127</v>
      </c>
      <c r="B128" t="s">
        <v>964</v>
      </c>
      <c r="C128" t="s">
        <v>966</v>
      </c>
      <c r="D128" t="s">
        <v>967</v>
      </c>
    </row>
    <row r="129" spans="1:4">
      <c r="A129">
        <v>128</v>
      </c>
      <c r="B129" t="s">
        <v>964</v>
      </c>
      <c r="C129" t="s">
        <v>964</v>
      </c>
      <c r="D129" t="s">
        <v>965</v>
      </c>
    </row>
    <row r="130" spans="1:4">
      <c r="A130">
        <v>129</v>
      </c>
      <c r="B130" t="s">
        <v>964</v>
      </c>
      <c r="C130" t="s">
        <v>968</v>
      </c>
      <c r="D130" t="s">
        <v>969</v>
      </c>
    </row>
    <row r="131" spans="1:4">
      <c r="A131">
        <v>130</v>
      </c>
      <c r="B131" t="s">
        <v>964</v>
      </c>
      <c r="C131" t="s">
        <v>970</v>
      </c>
      <c r="D131" t="s">
        <v>971</v>
      </c>
    </row>
    <row r="132" spans="1:4">
      <c r="A132">
        <v>131</v>
      </c>
      <c r="B132" t="s">
        <v>964</v>
      </c>
      <c r="C132" t="s">
        <v>972</v>
      </c>
      <c r="D132" t="s">
        <v>973</v>
      </c>
    </row>
    <row r="133" spans="1:4">
      <c r="A133">
        <v>132</v>
      </c>
      <c r="B133" t="s">
        <v>974</v>
      </c>
      <c r="C133" t="s">
        <v>974</v>
      </c>
      <c r="D133" t="s">
        <v>975</v>
      </c>
    </row>
    <row r="134" spans="1:4">
      <c r="A134">
        <v>133</v>
      </c>
      <c r="B134" t="s">
        <v>976</v>
      </c>
      <c r="C134" t="s">
        <v>978</v>
      </c>
      <c r="D134" t="s">
        <v>979</v>
      </c>
    </row>
    <row r="135" spans="1:4">
      <c r="A135">
        <v>134</v>
      </c>
      <c r="B135" t="s">
        <v>976</v>
      </c>
      <c r="C135" t="s">
        <v>980</v>
      </c>
      <c r="D135" t="s">
        <v>981</v>
      </c>
    </row>
    <row r="136" spans="1:4">
      <c r="A136">
        <v>135</v>
      </c>
      <c r="B136" t="s">
        <v>976</v>
      </c>
      <c r="C136" t="s">
        <v>982</v>
      </c>
      <c r="D136" t="s">
        <v>983</v>
      </c>
    </row>
    <row r="137" spans="1:4">
      <c r="A137">
        <v>136</v>
      </c>
      <c r="B137" t="s">
        <v>976</v>
      </c>
      <c r="C137" t="s">
        <v>976</v>
      </c>
      <c r="D137" t="s">
        <v>977</v>
      </c>
    </row>
    <row r="138" spans="1:4">
      <c r="A138">
        <v>137</v>
      </c>
      <c r="B138" t="s">
        <v>976</v>
      </c>
      <c r="C138" t="s">
        <v>984</v>
      </c>
      <c r="D138" t="s">
        <v>985</v>
      </c>
    </row>
    <row r="139" spans="1:4">
      <c r="A139">
        <v>138</v>
      </c>
      <c r="B139" t="s">
        <v>986</v>
      </c>
      <c r="C139" t="s">
        <v>988</v>
      </c>
      <c r="D139" t="s">
        <v>989</v>
      </c>
    </row>
    <row r="140" spans="1:4">
      <c r="A140">
        <v>139</v>
      </c>
      <c r="B140" t="s">
        <v>986</v>
      </c>
      <c r="C140" t="s">
        <v>990</v>
      </c>
      <c r="D140" t="s">
        <v>991</v>
      </c>
    </row>
    <row r="141" spans="1:4">
      <c r="A141">
        <v>140</v>
      </c>
      <c r="B141" t="s">
        <v>986</v>
      </c>
      <c r="C141" t="s">
        <v>992</v>
      </c>
      <c r="D141" t="s">
        <v>993</v>
      </c>
    </row>
    <row r="142" spans="1:4">
      <c r="A142">
        <v>141</v>
      </c>
      <c r="B142" t="s">
        <v>986</v>
      </c>
      <c r="C142" t="s">
        <v>994</v>
      </c>
      <c r="D142" t="s">
        <v>995</v>
      </c>
    </row>
    <row r="143" spans="1:4">
      <c r="A143">
        <v>142</v>
      </c>
      <c r="B143" t="s">
        <v>986</v>
      </c>
      <c r="C143" t="s">
        <v>996</v>
      </c>
      <c r="D143" t="s">
        <v>997</v>
      </c>
    </row>
    <row r="144" spans="1:4">
      <c r="A144">
        <v>143</v>
      </c>
      <c r="B144" t="s">
        <v>986</v>
      </c>
      <c r="C144" t="s">
        <v>998</v>
      </c>
      <c r="D144" t="s">
        <v>999</v>
      </c>
    </row>
    <row r="145" spans="1:4">
      <c r="A145">
        <v>144</v>
      </c>
      <c r="B145" t="s">
        <v>986</v>
      </c>
      <c r="C145" t="s">
        <v>986</v>
      </c>
      <c r="D145" t="s">
        <v>987</v>
      </c>
    </row>
    <row r="146" spans="1:4">
      <c r="A146">
        <v>145</v>
      </c>
      <c r="B146" t="s">
        <v>986</v>
      </c>
      <c r="C146" t="s">
        <v>1000</v>
      </c>
      <c r="D146" t="s">
        <v>1001</v>
      </c>
    </row>
    <row r="147" spans="1:4">
      <c r="A147">
        <v>146</v>
      </c>
      <c r="B147" t="s">
        <v>986</v>
      </c>
      <c r="C147" t="s">
        <v>1002</v>
      </c>
      <c r="D147" t="s">
        <v>1003</v>
      </c>
    </row>
    <row r="148" spans="1:4">
      <c r="A148">
        <v>147</v>
      </c>
      <c r="B148" t="s">
        <v>1004</v>
      </c>
      <c r="C148" t="s">
        <v>1006</v>
      </c>
      <c r="D148" t="s">
        <v>1007</v>
      </c>
    </row>
    <row r="149" spans="1:4">
      <c r="A149">
        <v>148</v>
      </c>
      <c r="B149" t="s">
        <v>1004</v>
      </c>
      <c r="C149" t="s">
        <v>1008</v>
      </c>
      <c r="D149" t="s">
        <v>1009</v>
      </c>
    </row>
    <row r="150" spans="1:4">
      <c r="A150">
        <v>149</v>
      </c>
      <c r="B150" t="s">
        <v>1004</v>
      </c>
      <c r="C150" t="s">
        <v>1004</v>
      </c>
      <c r="D150" t="s">
        <v>1005</v>
      </c>
    </row>
    <row r="151" spans="1:4">
      <c r="A151">
        <v>150</v>
      </c>
      <c r="B151" t="s">
        <v>1004</v>
      </c>
      <c r="C151" t="s">
        <v>1010</v>
      </c>
      <c r="D151" t="s">
        <v>1011</v>
      </c>
    </row>
    <row r="152" spans="1:4">
      <c r="A152">
        <v>151</v>
      </c>
      <c r="B152" t="s">
        <v>1004</v>
      </c>
      <c r="C152" t="s">
        <v>1012</v>
      </c>
      <c r="D152" t="s">
        <v>1013</v>
      </c>
    </row>
    <row r="153" spans="1:4">
      <c r="A153">
        <v>152</v>
      </c>
      <c r="B153" t="s">
        <v>1014</v>
      </c>
      <c r="C153" t="s">
        <v>1016</v>
      </c>
      <c r="D153" t="s">
        <v>1017</v>
      </c>
    </row>
    <row r="154" spans="1:4">
      <c r="A154">
        <v>153</v>
      </c>
      <c r="B154" t="s">
        <v>1014</v>
      </c>
      <c r="C154" t="s">
        <v>1018</v>
      </c>
      <c r="D154" t="s">
        <v>1019</v>
      </c>
    </row>
    <row r="155" spans="1:4">
      <c r="A155">
        <v>154</v>
      </c>
      <c r="B155" t="s">
        <v>1014</v>
      </c>
      <c r="C155" t="s">
        <v>1020</v>
      </c>
      <c r="D155" t="s">
        <v>1021</v>
      </c>
    </row>
    <row r="156" spans="1:4">
      <c r="A156">
        <v>155</v>
      </c>
      <c r="B156" t="s">
        <v>1014</v>
      </c>
      <c r="C156" t="s">
        <v>1022</v>
      </c>
      <c r="D156" t="s">
        <v>1023</v>
      </c>
    </row>
    <row r="157" spans="1:4">
      <c r="A157">
        <v>156</v>
      </c>
      <c r="B157" t="s">
        <v>1014</v>
      </c>
      <c r="C157" t="s">
        <v>1024</v>
      </c>
      <c r="D157" t="s">
        <v>1025</v>
      </c>
    </row>
    <row r="158" spans="1:4">
      <c r="A158">
        <v>157</v>
      </c>
      <c r="B158" t="s">
        <v>1014</v>
      </c>
      <c r="C158" t="s">
        <v>1014</v>
      </c>
      <c r="D158" t="s">
        <v>1015</v>
      </c>
    </row>
    <row r="159" spans="1:4">
      <c r="A159">
        <v>158</v>
      </c>
      <c r="B159" t="s">
        <v>1014</v>
      </c>
      <c r="C159" t="s">
        <v>1026</v>
      </c>
      <c r="D159" t="s">
        <v>1027</v>
      </c>
    </row>
    <row r="160" spans="1:4">
      <c r="A160">
        <v>159</v>
      </c>
      <c r="B160" t="s">
        <v>1014</v>
      </c>
      <c r="C160" t="s">
        <v>1028</v>
      </c>
      <c r="D160" t="s">
        <v>1029</v>
      </c>
    </row>
    <row r="161" spans="1:4">
      <c r="A161">
        <v>160</v>
      </c>
      <c r="B161" t="s">
        <v>1030</v>
      </c>
      <c r="C161" t="s">
        <v>1032</v>
      </c>
      <c r="D161" t="s">
        <v>1033</v>
      </c>
    </row>
    <row r="162" spans="1:4">
      <c r="A162">
        <v>161</v>
      </c>
      <c r="B162" t="s">
        <v>1030</v>
      </c>
      <c r="C162" t="s">
        <v>1034</v>
      </c>
      <c r="D162" t="s">
        <v>1035</v>
      </c>
    </row>
    <row r="163" spans="1:4">
      <c r="A163">
        <v>162</v>
      </c>
      <c r="B163" t="s">
        <v>1030</v>
      </c>
      <c r="C163" t="s">
        <v>1036</v>
      </c>
      <c r="D163" t="s">
        <v>1037</v>
      </c>
    </row>
    <row r="164" spans="1:4">
      <c r="A164">
        <v>163</v>
      </c>
      <c r="B164" t="s">
        <v>1030</v>
      </c>
      <c r="C164" t="s">
        <v>1038</v>
      </c>
      <c r="D164" t="s">
        <v>1039</v>
      </c>
    </row>
    <row r="165" spans="1:4">
      <c r="A165">
        <v>164</v>
      </c>
      <c r="B165" t="s">
        <v>1030</v>
      </c>
      <c r="C165" t="s">
        <v>1040</v>
      </c>
      <c r="D165" t="s">
        <v>1041</v>
      </c>
    </row>
    <row r="166" spans="1:4">
      <c r="A166">
        <v>165</v>
      </c>
      <c r="B166" t="s">
        <v>1030</v>
      </c>
      <c r="C166" t="s">
        <v>1030</v>
      </c>
      <c r="D166" t="s">
        <v>1031</v>
      </c>
    </row>
    <row r="167" spans="1:4">
      <c r="A167">
        <v>166</v>
      </c>
      <c r="B167" t="s">
        <v>1030</v>
      </c>
      <c r="C167" t="s">
        <v>1042</v>
      </c>
      <c r="D167" t="s">
        <v>1043</v>
      </c>
    </row>
    <row r="168" spans="1:4">
      <c r="A168">
        <v>167</v>
      </c>
      <c r="B168" t="s">
        <v>1030</v>
      </c>
      <c r="C168" t="s">
        <v>1044</v>
      </c>
      <c r="D168" t="s">
        <v>1045</v>
      </c>
    </row>
    <row r="169" spans="1:4">
      <c r="A169">
        <v>168</v>
      </c>
      <c r="B169" t="s">
        <v>1030</v>
      </c>
      <c r="C169" t="s">
        <v>1046</v>
      </c>
      <c r="D169" t="s">
        <v>1047</v>
      </c>
    </row>
    <row r="170" spans="1:4">
      <c r="A170">
        <v>169</v>
      </c>
      <c r="B170" t="s">
        <v>1048</v>
      </c>
      <c r="C170" t="s">
        <v>1050</v>
      </c>
      <c r="D170" t="s">
        <v>1051</v>
      </c>
    </row>
    <row r="171" spans="1:4">
      <c r="A171">
        <v>170</v>
      </c>
      <c r="B171" t="s">
        <v>1048</v>
      </c>
      <c r="C171" t="s">
        <v>980</v>
      </c>
      <c r="D171" t="s">
        <v>1052</v>
      </c>
    </row>
    <row r="172" spans="1:4">
      <c r="A172">
        <v>171</v>
      </c>
      <c r="B172" t="s">
        <v>1048</v>
      </c>
      <c r="C172" t="s">
        <v>1053</v>
      </c>
      <c r="D172" t="s">
        <v>1054</v>
      </c>
    </row>
    <row r="173" spans="1:4">
      <c r="A173">
        <v>172</v>
      </c>
      <c r="B173" t="s">
        <v>1048</v>
      </c>
      <c r="C173" t="s">
        <v>1055</v>
      </c>
      <c r="D173" t="s">
        <v>1056</v>
      </c>
    </row>
    <row r="174" spans="1:4">
      <c r="A174">
        <v>173</v>
      </c>
      <c r="B174" t="s">
        <v>1048</v>
      </c>
      <c r="C174" t="s">
        <v>1057</v>
      </c>
      <c r="D174" t="s">
        <v>1058</v>
      </c>
    </row>
    <row r="175" spans="1:4">
      <c r="A175">
        <v>174</v>
      </c>
      <c r="B175" t="s">
        <v>1048</v>
      </c>
      <c r="C175" t="s">
        <v>1059</v>
      </c>
      <c r="D175" t="s">
        <v>1060</v>
      </c>
    </row>
    <row r="176" spans="1:4">
      <c r="A176">
        <v>175</v>
      </c>
      <c r="B176" t="s">
        <v>1048</v>
      </c>
      <c r="C176" t="s">
        <v>1061</v>
      </c>
      <c r="D176" t="s">
        <v>1062</v>
      </c>
    </row>
    <row r="177" spans="1:4">
      <c r="A177">
        <v>176</v>
      </c>
      <c r="B177" t="s">
        <v>1048</v>
      </c>
      <c r="C177" t="s">
        <v>1063</v>
      </c>
      <c r="D177" t="s">
        <v>1064</v>
      </c>
    </row>
    <row r="178" spans="1:4">
      <c r="A178">
        <v>177</v>
      </c>
      <c r="B178" t="s">
        <v>1048</v>
      </c>
      <c r="C178" t="s">
        <v>1065</v>
      </c>
      <c r="D178" t="s">
        <v>1066</v>
      </c>
    </row>
    <row r="179" spans="1:4">
      <c r="A179">
        <v>178</v>
      </c>
      <c r="B179" t="s">
        <v>1048</v>
      </c>
      <c r="C179" t="s">
        <v>1048</v>
      </c>
      <c r="D179" t="s">
        <v>1049</v>
      </c>
    </row>
    <row r="180" spans="1:4">
      <c r="A180">
        <v>179</v>
      </c>
      <c r="B180" t="s">
        <v>1048</v>
      </c>
      <c r="C180" t="s">
        <v>1067</v>
      </c>
      <c r="D180" t="s">
        <v>1068</v>
      </c>
    </row>
    <row r="181" spans="1:4">
      <c r="A181">
        <v>180</v>
      </c>
      <c r="B181" t="s">
        <v>1069</v>
      </c>
      <c r="C181" t="s">
        <v>1069</v>
      </c>
      <c r="D181" t="s">
        <v>1070</v>
      </c>
    </row>
    <row r="182" spans="1:4">
      <c r="A182">
        <v>181</v>
      </c>
      <c r="B182" t="s">
        <v>1071</v>
      </c>
      <c r="C182" t="s">
        <v>1071</v>
      </c>
      <c r="D182" t="s">
        <v>1072</v>
      </c>
    </row>
    <row r="183" spans="1:4">
      <c r="A183">
        <v>182</v>
      </c>
      <c r="B183" t="s">
        <v>1073</v>
      </c>
      <c r="C183" t="s">
        <v>1073</v>
      </c>
      <c r="D183" t="s">
        <v>1074</v>
      </c>
    </row>
    <row r="184" spans="1:4">
      <c r="A184">
        <v>183</v>
      </c>
      <c r="B184" t="s">
        <v>1075</v>
      </c>
      <c r="C184" t="s">
        <v>1075</v>
      </c>
      <c r="D184" t="s">
        <v>1076</v>
      </c>
    </row>
    <row r="185" spans="1:4">
      <c r="A185">
        <v>184</v>
      </c>
      <c r="B185" t="s">
        <v>1077</v>
      </c>
      <c r="C185" t="s">
        <v>1077</v>
      </c>
      <c r="D185" t="s">
        <v>1078</v>
      </c>
    </row>
    <row r="186" spans="1:4">
      <c r="A186">
        <v>185</v>
      </c>
      <c r="B186" t="s">
        <v>1079</v>
      </c>
      <c r="C186" t="s">
        <v>1079</v>
      </c>
      <c r="D186" t="s">
        <v>1080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40625"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1" t="s">
        <v>660</v>
      </c>
      <c r="BA1" s="881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86" t="s">
        <v>391</v>
      </c>
      <c r="AQ2" s="43" t="s">
        <v>390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86" t="s">
        <v>388</v>
      </c>
      <c r="AQ3" s="43" t="s">
        <v>389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86" t="s">
        <v>387</v>
      </c>
      <c r="AQ4" s="43" t="s">
        <v>391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86" t="s">
        <v>386</v>
      </c>
      <c r="AQ5" s="43" t="s">
        <v>388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86" t="s">
        <v>390</v>
      </c>
      <c r="AQ6" s="43" t="s">
        <v>387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86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01.01.2023</v>
      </c>
      <c r="F29" s="399" t="str">
        <f>IF(periodEnd = "","", periodEnd)</f>
        <v>31.12.2027</v>
      </c>
      <c r="H29" s="400" t="s">
        <v>1577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40625"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="60" zoomScaleNormal="60" workbookViewId="0">
      <selection activeCell="R34" sqref="R34"/>
    </sheetView>
  </sheetViews>
  <sheetFormatPr defaultColWidth="9.140625"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0" t="s">
        <v>432</v>
      </c>
      <c r="E5" s="731"/>
      <c r="F5" s="731"/>
      <c r="G5" s="731"/>
      <c r="H5" s="731"/>
      <c r="I5" s="731"/>
      <c r="J5" s="732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8"/>
      <c r="E6" s="759"/>
      <c r="F6" s="759"/>
      <c r="G6" s="759"/>
      <c r="H6" s="759"/>
      <c r="I6" s="759"/>
      <c r="J6" s="760"/>
    </row>
    <row r="7" spans="1:20" s="184" customFormat="1" hidden="1">
      <c r="A7" s="446"/>
      <c r="B7" s="446"/>
      <c r="E7" s="756"/>
      <c r="F7" s="756"/>
      <c r="G7" s="755"/>
      <c r="H7" s="755"/>
      <c r="I7" s="755"/>
      <c r="J7" s="755"/>
    </row>
    <row r="8" spans="1:20" s="184" customFormat="1" hidden="1">
      <c r="A8" s="446"/>
      <c r="B8" s="446"/>
      <c r="E8" s="756"/>
      <c r="F8" s="756"/>
      <c r="G8" s="755"/>
      <c r="H8" s="755"/>
      <c r="I8" s="755"/>
      <c r="J8" s="755"/>
    </row>
    <row r="9" spans="1:20" s="184" customFormat="1" hidden="1">
      <c r="A9" s="446"/>
      <c r="B9" s="446"/>
      <c r="E9" s="756"/>
      <c r="F9" s="756"/>
      <c r="G9" s="755"/>
      <c r="H9" s="755"/>
      <c r="I9" s="755"/>
      <c r="J9" s="755"/>
    </row>
    <row r="10" spans="1:20" s="184" customFormat="1" hidden="1">
      <c r="A10" s="446"/>
      <c r="B10" s="446"/>
      <c r="E10" s="756"/>
      <c r="F10" s="756"/>
      <c r="G10" s="755"/>
      <c r="H10" s="755"/>
      <c r="I10" s="755"/>
      <c r="J10" s="755"/>
    </row>
    <row r="11" spans="1:20" s="184" customFormat="1" hidden="1">
      <c r="A11" s="446"/>
      <c r="B11" s="446"/>
      <c r="D11" s="166"/>
      <c r="E11" s="756"/>
      <c r="F11" s="756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6"/>
      <c r="F12" s="756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7"/>
      <c r="F13" s="75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53" t="s">
        <v>95</v>
      </c>
      <c r="E17" s="753" t="s">
        <v>300</v>
      </c>
      <c r="F17" s="753" t="s">
        <v>83</v>
      </c>
      <c r="G17" s="753" t="s">
        <v>491</v>
      </c>
      <c r="H17" s="753" t="s">
        <v>95</v>
      </c>
      <c r="I17" s="753"/>
      <c r="J17" s="753" t="s">
        <v>23</v>
      </c>
      <c r="K17" s="754" t="s">
        <v>551</v>
      </c>
      <c r="L17" s="754"/>
      <c r="M17" s="754"/>
      <c r="N17" s="754"/>
      <c r="O17" s="754" t="s">
        <v>550</v>
      </c>
      <c r="P17" s="754"/>
      <c r="Q17" s="754"/>
      <c r="R17" s="754"/>
      <c r="S17" s="753" t="s">
        <v>247</v>
      </c>
    </row>
    <row r="18" spans="1:20" ht="30.75" customHeight="1">
      <c r="D18" s="753"/>
      <c r="E18" s="753"/>
      <c r="F18" s="753"/>
      <c r="G18" s="753"/>
      <c r="H18" s="753"/>
      <c r="I18" s="753"/>
      <c r="J18" s="753"/>
      <c r="K18" s="118" t="s">
        <v>303</v>
      </c>
      <c r="L18" s="753" t="s">
        <v>95</v>
      </c>
      <c r="M18" s="753"/>
      <c r="N18" s="118" t="s">
        <v>233</v>
      </c>
      <c r="O18" s="118" t="s">
        <v>303</v>
      </c>
      <c r="P18" s="753" t="s">
        <v>95</v>
      </c>
      <c r="Q18" s="753"/>
      <c r="R18" s="118" t="s">
        <v>233</v>
      </c>
      <c r="S18" s="753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52" t="s">
        <v>71</v>
      </c>
      <c r="I19" s="752"/>
      <c r="J19" s="41" t="s">
        <v>72</v>
      </c>
      <c r="K19" s="41" t="s">
        <v>186</v>
      </c>
      <c r="L19" s="752" t="s">
        <v>187</v>
      </c>
      <c r="M19" s="752"/>
      <c r="N19" s="41" t="s">
        <v>211</v>
      </c>
      <c r="O19" s="41" t="s">
        <v>212</v>
      </c>
      <c r="P19" s="752" t="s">
        <v>213</v>
      </c>
      <c r="Q19" s="752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9" customFormat="1" ht="17.100000000000001" customHeight="1">
      <c r="A21" s="308">
        <v>1</v>
      </c>
      <c r="C21" s="440"/>
      <c r="D21" s="740">
        <v>1</v>
      </c>
      <c r="E21" s="746" t="s">
        <v>386</v>
      </c>
      <c r="F21" s="748" t="s">
        <v>1084</v>
      </c>
      <c r="G21" s="751" t="s">
        <v>88</v>
      </c>
      <c r="H21" s="740"/>
      <c r="I21" s="740">
        <v>1</v>
      </c>
      <c r="J21" s="742" t="s">
        <v>1557</v>
      </c>
      <c r="K21" s="738" t="s">
        <v>87</v>
      </c>
      <c r="L21" s="745"/>
      <c r="M21" s="745" t="s">
        <v>96</v>
      </c>
      <c r="N21" s="736" t="s">
        <v>1556</v>
      </c>
      <c r="O21" s="738" t="s">
        <v>87</v>
      </c>
      <c r="P21" s="683"/>
      <c r="Q21" s="683" t="s">
        <v>96</v>
      </c>
      <c r="R21" s="693" t="s">
        <v>1557</v>
      </c>
      <c r="S21" s="679"/>
    </row>
    <row r="22" spans="1:20" s="669" customFormat="1" ht="17.100000000000001" customHeight="1">
      <c r="A22" s="308"/>
      <c r="C22" s="184"/>
      <c r="D22" s="741"/>
      <c r="E22" s="747"/>
      <c r="F22" s="749"/>
      <c r="G22" s="739"/>
      <c r="H22" s="741"/>
      <c r="I22" s="741"/>
      <c r="J22" s="743"/>
      <c r="K22" s="739"/>
      <c r="L22" s="741"/>
      <c r="M22" s="741"/>
      <c r="N22" s="737"/>
      <c r="O22" s="739"/>
      <c r="P22" s="332"/>
      <c r="Q22" s="122"/>
      <c r="R22" s="122"/>
      <c r="S22" s="123"/>
    </row>
    <row r="23" spans="1:20" s="669" customFormat="1" ht="15" customHeight="1">
      <c r="A23" s="308"/>
      <c r="C23" s="184"/>
      <c r="D23" s="741"/>
      <c r="E23" s="747"/>
      <c r="F23" s="749"/>
      <c r="G23" s="739"/>
      <c r="H23" s="741"/>
      <c r="I23" s="741"/>
      <c r="J23" s="744"/>
      <c r="K23" s="739"/>
      <c r="L23" s="121"/>
      <c r="M23" s="122"/>
      <c r="N23" s="122"/>
      <c r="O23" s="122"/>
      <c r="P23" s="122"/>
      <c r="Q23" s="122"/>
      <c r="R23" s="122"/>
      <c r="S23" s="123"/>
    </row>
    <row r="24" spans="1:20" s="669" customFormat="1" ht="15" customHeight="1">
      <c r="A24" s="308"/>
      <c r="C24" s="184"/>
      <c r="D24" s="741"/>
      <c r="E24" s="747"/>
      <c r="F24" s="750"/>
      <c r="G24" s="739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tYWK5sVZ+KAVLSZUZPoOy+zMJ7ns0tVR2mt0zoFBocDYoN/QekSTCqryjD2/jiq9MefndSfWa7Ja2HDnBXw1Zw==" saltValue="iqM2xFVJJARhQmm5el6wMg==" spinCount="100000" sheet="1" objects="1" scenarios="1" formatColumns="0" formatRows="0"/>
  <dataConsolidate leftLabels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НАО СВЕЗА Мантурово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городской округ город Мантурово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6"/>
      <c r="B13" s="766"/>
      <c r="C13" s="766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городской округ город Мантурово (34714000)</v>
      </c>
      <c r="I13" s="674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1" t="s">
        <v>680</v>
      </c>
      <c r="H15" s="761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N5Nd3SckTlNx3sloXJa8sYNEWsXKkq9sBfvNFBVl8E+RPqIm6HcC5hRoZo0O0sm6Jd9E+VKLjxHMp0gjrzIzdQ==" saltValue="KVWIZrcNtLgzidf7GC12xA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CM29"/>
  <sheetViews>
    <sheetView showGridLines="0" topLeftCell="BI14" zoomScale="60" zoomScaleNormal="60" workbookViewId="0">
      <selection activeCell="BZ23" sqref="BZ23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hidden="1" customWidth="1"/>
    <col min="78" max="78" width="4.7109375" style="35" customWidth="1"/>
    <col min="79" max="79" width="115.7109375" style="35" customWidth="1"/>
    <col min="80" max="81" width="10.5703125" style="298"/>
    <col min="82" max="82" width="11.140625" style="298" customWidth="1"/>
    <col min="83" max="90" width="10.5703125" style="298"/>
    <col min="91" max="16384" width="10.5703125" style="35"/>
  </cols>
  <sheetData>
    <row r="1" spans="7:90" hidden="1"/>
    <row r="2" spans="7:90" hidden="1"/>
    <row r="3" spans="7:90" hidden="1"/>
    <row r="4" spans="7:90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</row>
    <row r="5" spans="7:90" ht="24.95" customHeight="1">
      <c r="J5" s="86"/>
      <c r="K5" s="86"/>
      <c r="L5" s="762" t="s">
        <v>682</v>
      </c>
      <c r="M5" s="763"/>
      <c r="N5" s="763"/>
      <c r="O5" s="763"/>
      <c r="P5" s="763"/>
      <c r="Q5" s="763"/>
      <c r="R5" s="763"/>
      <c r="S5" s="763"/>
      <c r="T5" s="763"/>
      <c r="U5" s="764"/>
      <c r="V5" s="694"/>
      <c r="W5" s="694"/>
      <c r="X5" s="694"/>
      <c r="Y5" s="694"/>
      <c r="Z5" s="694"/>
      <c r="AA5" s="694"/>
      <c r="AB5" s="694"/>
      <c r="AC5" s="694"/>
      <c r="AD5" s="694"/>
      <c r="AE5" s="694"/>
      <c r="AF5" s="694"/>
      <c r="AG5" s="694"/>
      <c r="AH5" s="694"/>
      <c r="AI5" s="694"/>
      <c r="AJ5" s="694"/>
      <c r="AK5" s="694"/>
      <c r="AL5" s="694"/>
      <c r="AM5" s="694"/>
      <c r="AN5" s="694"/>
      <c r="AO5" s="694"/>
      <c r="AP5" s="694"/>
      <c r="AQ5" s="694"/>
      <c r="AR5" s="694"/>
      <c r="AS5" s="694"/>
      <c r="AT5" s="694"/>
      <c r="AU5" s="694"/>
      <c r="AV5" s="694"/>
      <c r="AW5" s="694"/>
      <c r="AX5" s="694"/>
      <c r="AY5" s="694"/>
      <c r="AZ5" s="694"/>
      <c r="BA5" s="694"/>
      <c r="BB5" s="694"/>
      <c r="BC5" s="694"/>
      <c r="BD5" s="694"/>
      <c r="BE5" s="694"/>
      <c r="BF5" s="694"/>
      <c r="BG5" s="694"/>
      <c r="BH5" s="694"/>
      <c r="BI5" s="694"/>
      <c r="BJ5" s="694"/>
      <c r="BK5" s="694"/>
      <c r="BL5" s="694"/>
      <c r="BM5" s="694"/>
      <c r="BN5" s="694"/>
      <c r="BO5" s="694"/>
      <c r="BP5" s="694"/>
      <c r="BQ5" s="694"/>
      <c r="BR5" s="694"/>
      <c r="BS5" s="694"/>
      <c r="BT5" s="694"/>
      <c r="BU5" s="694"/>
      <c r="BV5" s="694"/>
      <c r="BW5" s="694"/>
      <c r="BX5" s="694"/>
      <c r="BY5" s="694"/>
      <c r="BZ5" s="593"/>
    </row>
    <row r="6" spans="7:90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453"/>
      <c r="CA6" s="343"/>
      <c r="CB6" s="465"/>
      <c r="CC6" s="465"/>
      <c r="CD6" s="465"/>
      <c r="CE6" s="465"/>
      <c r="CF6" s="465"/>
      <c r="CG6" s="465"/>
      <c r="CH6" s="465"/>
      <c r="CI6" s="465"/>
      <c r="CJ6" s="465"/>
      <c r="CK6" s="465"/>
      <c r="CL6" s="465"/>
    </row>
    <row r="7" spans="7:90" s="463" customFormat="1" ht="22.5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8" t="str">
        <f>IF(NameOrPr_ch="",IF(NameOrPr="","",NameOrPr),NameOrPr_ch)</f>
        <v>Департамент государственного регулирования цен и тарифов Костромской области</v>
      </c>
      <c r="P7" s="778"/>
      <c r="Q7" s="778"/>
      <c r="R7" s="778"/>
      <c r="S7" s="778"/>
      <c r="T7" s="778"/>
      <c r="U7" s="778"/>
      <c r="V7" s="778"/>
      <c r="W7" s="778"/>
      <c r="X7" s="778"/>
      <c r="Y7" s="778"/>
      <c r="Z7" s="778"/>
      <c r="AA7" s="778"/>
      <c r="AB7" s="778"/>
      <c r="AC7" s="778"/>
      <c r="AD7" s="778"/>
      <c r="AE7" s="778"/>
      <c r="AF7" s="778"/>
      <c r="AG7" s="778"/>
      <c r="AH7" s="778"/>
      <c r="AI7" s="778"/>
      <c r="AJ7" s="778"/>
      <c r="AK7" s="778"/>
      <c r="AL7" s="778"/>
      <c r="AM7" s="778"/>
      <c r="AN7" s="778"/>
      <c r="AO7" s="778"/>
      <c r="AP7" s="778"/>
      <c r="AQ7" s="778"/>
      <c r="AR7" s="778"/>
      <c r="AS7" s="778"/>
      <c r="AT7" s="778"/>
      <c r="AU7" s="778"/>
      <c r="AV7" s="778"/>
      <c r="AW7" s="778"/>
      <c r="AX7" s="778"/>
      <c r="AY7" s="778"/>
      <c r="AZ7" s="778"/>
      <c r="BA7" s="778"/>
      <c r="BB7" s="778"/>
      <c r="BC7" s="778"/>
      <c r="BD7" s="778"/>
      <c r="BE7" s="778"/>
      <c r="BF7" s="778"/>
      <c r="BG7" s="778"/>
      <c r="BH7" s="778"/>
      <c r="BI7" s="778"/>
      <c r="BJ7" s="778"/>
      <c r="BK7" s="778"/>
      <c r="BL7" s="778"/>
      <c r="BM7" s="778"/>
      <c r="BN7" s="778"/>
      <c r="BO7" s="778"/>
      <c r="BP7" s="778"/>
      <c r="BQ7" s="778"/>
      <c r="BR7" s="778"/>
      <c r="BS7" s="778"/>
      <c r="BT7" s="778"/>
      <c r="BU7" s="778"/>
      <c r="BV7" s="778"/>
      <c r="BW7" s="778"/>
      <c r="BX7" s="778"/>
      <c r="BY7" s="778"/>
      <c r="BZ7" s="778"/>
      <c r="CA7" s="6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</row>
    <row r="8" spans="7:90" s="463" customFormat="1" ht="18.75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8" t="str">
        <f>IF(datePr_ch="",IF(datePr="","",datePr),datePr_ch)</f>
        <v>17.11.2022</v>
      </c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778"/>
      <c r="AE8" s="778"/>
      <c r="AF8" s="778"/>
      <c r="AG8" s="778"/>
      <c r="AH8" s="778"/>
      <c r="AI8" s="778"/>
      <c r="AJ8" s="778"/>
      <c r="AK8" s="778"/>
      <c r="AL8" s="778"/>
      <c r="AM8" s="778"/>
      <c r="AN8" s="778"/>
      <c r="AO8" s="778"/>
      <c r="AP8" s="778"/>
      <c r="AQ8" s="778"/>
      <c r="AR8" s="778"/>
      <c r="AS8" s="778"/>
      <c r="AT8" s="778"/>
      <c r="AU8" s="778"/>
      <c r="AV8" s="778"/>
      <c r="AW8" s="778"/>
      <c r="AX8" s="778"/>
      <c r="AY8" s="778"/>
      <c r="AZ8" s="778"/>
      <c r="BA8" s="778"/>
      <c r="BB8" s="778"/>
      <c r="BC8" s="778"/>
      <c r="BD8" s="778"/>
      <c r="BE8" s="778"/>
      <c r="BF8" s="778"/>
      <c r="BG8" s="778"/>
      <c r="BH8" s="778"/>
      <c r="BI8" s="778"/>
      <c r="BJ8" s="778"/>
      <c r="BK8" s="778"/>
      <c r="BL8" s="778"/>
      <c r="BM8" s="778"/>
      <c r="BN8" s="778"/>
      <c r="BO8" s="778"/>
      <c r="BP8" s="778"/>
      <c r="BQ8" s="778"/>
      <c r="BR8" s="778"/>
      <c r="BS8" s="778"/>
      <c r="BT8" s="778"/>
      <c r="BU8" s="778"/>
      <c r="BV8" s="778"/>
      <c r="BW8" s="778"/>
      <c r="BX8" s="778"/>
      <c r="BY8" s="778"/>
      <c r="BZ8" s="778"/>
      <c r="CA8" s="665"/>
      <c r="CB8" s="465"/>
      <c r="CC8" s="465"/>
      <c r="CD8" s="465"/>
      <c r="CE8" s="465"/>
      <c r="CF8" s="465"/>
      <c r="CG8" s="465"/>
      <c r="CH8" s="465"/>
      <c r="CI8" s="465"/>
      <c r="CJ8" s="465"/>
      <c r="CK8" s="465"/>
      <c r="CL8" s="465"/>
    </row>
    <row r="9" spans="7:90" s="463" customFormat="1" ht="18.75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8" t="str">
        <f>IF(numberPr_ch="",IF(numberPr="","",numberPr),numberPr_ch)</f>
        <v>22/253</v>
      </c>
      <c r="P9" s="778"/>
      <c r="Q9" s="778"/>
      <c r="R9" s="778"/>
      <c r="S9" s="778"/>
      <c r="T9" s="778"/>
      <c r="U9" s="778"/>
      <c r="V9" s="778"/>
      <c r="W9" s="778"/>
      <c r="X9" s="778"/>
      <c r="Y9" s="778"/>
      <c r="Z9" s="778"/>
      <c r="AA9" s="778"/>
      <c r="AB9" s="778"/>
      <c r="AC9" s="778"/>
      <c r="AD9" s="778"/>
      <c r="AE9" s="778"/>
      <c r="AF9" s="778"/>
      <c r="AG9" s="778"/>
      <c r="AH9" s="778"/>
      <c r="AI9" s="778"/>
      <c r="AJ9" s="778"/>
      <c r="AK9" s="778"/>
      <c r="AL9" s="778"/>
      <c r="AM9" s="778"/>
      <c r="AN9" s="778"/>
      <c r="AO9" s="778"/>
      <c r="AP9" s="778"/>
      <c r="AQ9" s="778"/>
      <c r="AR9" s="778"/>
      <c r="AS9" s="778"/>
      <c r="AT9" s="778"/>
      <c r="AU9" s="778"/>
      <c r="AV9" s="778"/>
      <c r="AW9" s="778"/>
      <c r="AX9" s="778"/>
      <c r="AY9" s="778"/>
      <c r="AZ9" s="778"/>
      <c r="BA9" s="778"/>
      <c r="BB9" s="778"/>
      <c r="BC9" s="778"/>
      <c r="BD9" s="778"/>
      <c r="BE9" s="778"/>
      <c r="BF9" s="778"/>
      <c r="BG9" s="778"/>
      <c r="BH9" s="778"/>
      <c r="BI9" s="778"/>
      <c r="BJ9" s="778"/>
      <c r="BK9" s="778"/>
      <c r="BL9" s="778"/>
      <c r="BM9" s="778"/>
      <c r="BN9" s="778"/>
      <c r="BO9" s="778"/>
      <c r="BP9" s="778"/>
      <c r="BQ9" s="778"/>
      <c r="BR9" s="778"/>
      <c r="BS9" s="778"/>
      <c r="BT9" s="778"/>
      <c r="BU9" s="778"/>
      <c r="BV9" s="778"/>
      <c r="BW9" s="778"/>
      <c r="BX9" s="778"/>
      <c r="BY9" s="778"/>
      <c r="BZ9" s="778"/>
      <c r="CA9" s="665"/>
      <c r="CB9" s="465"/>
      <c r="CC9" s="465"/>
      <c r="CD9" s="465"/>
      <c r="CE9" s="465"/>
      <c r="CF9" s="465"/>
      <c r="CG9" s="465"/>
      <c r="CH9" s="465"/>
      <c r="CI9" s="465"/>
      <c r="CJ9" s="465"/>
      <c r="CK9" s="465"/>
      <c r="CL9" s="465"/>
    </row>
    <row r="10" spans="7:90" s="463" customFormat="1" ht="18.75">
      <c r="G10" s="464"/>
      <c r="H10" s="464"/>
      <c r="L10" s="462"/>
      <c r="M10" s="656" t="s">
        <v>576</v>
      </c>
      <c r="N10" s="471"/>
      <c r="O10" s="778" t="str">
        <f>IF(IstPub_ch="",IF(IstPub="","",IstPub),IstPub_ch)</f>
        <v>http:/pravo.adm44.ru/index.aspx</v>
      </c>
      <c r="P10" s="778"/>
      <c r="Q10" s="778"/>
      <c r="R10" s="778"/>
      <c r="S10" s="778"/>
      <c r="T10" s="778"/>
      <c r="U10" s="778"/>
      <c r="V10" s="778"/>
      <c r="W10" s="778"/>
      <c r="X10" s="778"/>
      <c r="Y10" s="778"/>
      <c r="Z10" s="778"/>
      <c r="AA10" s="778"/>
      <c r="AB10" s="778"/>
      <c r="AC10" s="778"/>
      <c r="AD10" s="778"/>
      <c r="AE10" s="778"/>
      <c r="AF10" s="778"/>
      <c r="AG10" s="778"/>
      <c r="AH10" s="778"/>
      <c r="AI10" s="778"/>
      <c r="AJ10" s="778"/>
      <c r="AK10" s="778"/>
      <c r="AL10" s="778"/>
      <c r="AM10" s="778"/>
      <c r="AN10" s="778"/>
      <c r="AO10" s="778"/>
      <c r="AP10" s="778"/>
      <c r="AQ10" s="778"/>
      <c r="AR10" s="778"/>
      <c r="AS10" s="778"/>
      <c r="AT10" s="778"/>
      <c r="AU10" s="778"/>
      <c r="AV10" s="778"/>
      <c r="AW10" s="778"/>
      <c r="AX10" s="778"/>
      <c r="AY10" s="778"/>
      <c r="AZ10" s="778"/>
      <c r="BA10" s="778"/>
      <c r="BB10" s="778"/>
      <c r="BC10" s="778"/>
      <c r="BD10" s="778"/>
      <c r="BE10" s="778"/>
      <c r="BF10" s="778"/>
      <c r="BG10" s="778"/>
      <c r="BH10" s="778"/>
      <c r="BI10" s="778"/>
      <c r="BJ10" s="778"/>
      <c r="BK10" s="778"/>
      <c r="BL10" s="778"/>
      <c r="BM10" s="778"/>
      <c r="BN10" s="778"/>
      <c r="BO10" s="778"/>
      <c r="BP10" s="778"/>
      <c r="BQ10" s="778"/>
      <c r="BR10" s="778"/>
      <c r="BS10" s="778"/>
      <c r="BT10" s="778"/>
      <c r="BU10" s="778"/>
      <c r="BV10" s="778"/>
      <c r="BW10" s="778"/>
      <c r="BX10" s="778"/>
      <c r="BY10" s="778"/>
      <c r="BZ10" s="778"/>
      <c r="CA10" s="665"/>
      <c r="CB10" s="465"/>
      <c r="CC10" s="465"/>
      <c r="CD10" s="465"/>
      <c r="CE10" s="465"/>
      <c r="CF10" s="465"/>
      <c r="CG10" s="465"/>
      <c r="CH10" s="465"/>
      <c r="CI10" s="465"/>
      <c r="CJ10" s="465"/>
      <c r="CK10" s="465"/>
      <c r="CL10" s="465"/>
    </row>
    <row r="11" spans="7:90" s="255" customFormat="1" ht="3" hidden="1" customHeight="1">
      <c r="G11" s="254"/>
      <c r="H11" s="254"/>
      <c r="L11" s="756"/>
      <c r="M11" s="756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</row>
    <row r="12" spans="7:90" s="255" customFormat="1">
      <c r="G12" s="254"/>
      <c r="H12" s="254"/>
      <c r="L12" s="211"/>
      <c r="M12" s="211"/>
      <c r="N12" s="211"/>
      <c r="O12" s="771"/>
      <c r="P12" s="771"/>
      <c r="Q12" s="771"/>
      <c r="R12" s="771"/>
      <c r="S12" s="771"/>
      <c r="T12" s="771"/>
      <c r="U12" s="771"/>
      <c r="V12" s="771" t="s">
        <v>1555</v>
      </c>
      <c r="W12" s="771"/>
      <c r="X12" s="771"/>
      <c r="Y12" s="771"/>
      <c r="Z12" s="771"/>
      <c r="AA12" s="771"/>
      <c r="AB12" s="771"/>
      <c r="AC12" s="771" t="s">
        <v>1555</v>
      </c>
      <c r="AD12" s="771"/>
      <c r="AE12" s="771"/>
      <c r="AF12" s="771"/>
      <c r="AG12" s="771"/>
      <c r="AH12" s="771"/>
      <c r="AI12" s="771"/>
      <c r="AJ12" s="771" t="s">
        <v>1555</v>
      </c>
      <c r="AK12" s="771"/>
      <c r="AL12" s="771"/>
      <c r="AM12" s="771"/>
      <c r="AN12" s="771"/>
      <c r="AO12" s="771"/>
      <c r="AP12" s="771"/>
      <c r="AQ12" s="771" t="s">
        <v>1555</v>
      </c>
      <c r="AR12" s="771"/>
      <c r="AS12" s="771"/>
      <c r="AT12" s="771"/>
      <c r="AU12" s="771"/>
      <c r="AV12" s="771"/>
      <c r="AW12" s="771"/>
      <c r="AX12" s="771" t="s">
        <v>1555</v>
      </c>
      <c r="AY12" s="771"/>
      <c r="AZ12" s="771"/>
      <c r="BA12" s="771"/>
      <c r="BB12" s="771"/>
      <c r="BC12" s="771"/>
      <c r="BD12" s="771"/>
      <c r="BE12" s="771" t="s">
        <v>1555</v>
      </c>
      <c r="BF12" s="771"/>
      <c r="BG12" s="771"/>
      <c r="BH12" s="771"/>
      <c r="BI12" s="771"/>
      <c r="BJ12" s="771"/>
      <c r="BK12" s="771"/>
      <c r="BL12" s="771" t="s">
        <v>1555</v>
      </c>
      <c r="BM12" s="771"/>
      <c r="BN12" s="771"/>
      <c r="BO12" s="771"/>
      <c r="BP12" s="771"/>
      <c r="BQ12" s="771"/>
      <c r="BR12" s="771"/>
      <c r="BS12" s="771" t="s">
        <v>1555</v>
      </c>
      <c r="BT12" s="771"/>
      <c r="BU12" s="771"/>
      <c r="BV12" s="771"/>
      <c r="BW12" s="771"/>
      <c r="BX12" s="771"/>
      <c r="BY12" s="771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</row>
    <row r="13" spans="7:90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1"/>
      <c r="AD13" s="721"/>
      <c r="AE13" s="721"/>
      <c r="AF13" s="721"/>
      <c r="AG13" s="721"/>
      <c r="AH13" s="721"/>
      <c r="AI13" s="721"/>
      <c r="AJ13" s="721"/>
      <c r="AK13" s="721"/>
      <c r="AL13" s="721"/>
      <c r="AM13" s="721"/>
      <c r="AN13" s="721"/>
      <c r="AO13" s="721"/>
      <c r="AP13" s="721"/>
      <c r="AQ13" s="721"/>
      <c r="AR13" s="721"/>
      <c r="AS13" s="721"/>
      <c r="AT13" s="721"/>
      <c r="AU13" s="721"/>
      <c r="AV13" s="721"/>
      <c r="AW13" s="721"/>
      <c r="AX13" s="721"/>
      <c r="AY13" s="721"/>
      <c r="AZ13" s="721"/>
      <c r="BA13" s="721"/>
      <c r="BB13" s="721"/>
      <c r="BC13" s="721"/>
      <c r="BD13" s="721"/>
      <c r="BE13" s="721"/>
      <c r="BF13" s="721"/>
      <c r="BG13" s="721"/>
      <c r="BH13" s="721"/>
      <c r="BI13" s="721"/>
      <c r="BJ13" s="721"/>
      <c r="BK13" s="721"/>
      <c r="BL13" s="721"/>
      <c r="BM13" s="721"/>
      <c r="BN13" s="721"/>
      <c r="BO13" s="721"/>
      <c r="BP13" s="721"/>
      <c r="BQ13" s="721"/>
      <c r="BR13" s="721"/>
      <c r="BS13" s="721"/>
      <c r="BT13" s="721"/>
      <c r="BU13" s="721"/>
      <c r="BV13" s="721"/>
      <c r="BW13" s="721"/>
      <c r="BX13" s="721"/>
      <c r="BY13" s="721"/>
      <c r="BZ13" s="721"/>
      <c r="CA13" s="721" t="s">
        <v>511</v>
      </c>
    </row>
    <row r="14" spans="7:90" ht="15" customHeight="1">
      <c r="J14" s="86"/>
      <c r="K14" s="86"/>
      <c r="L14" s="721" t="s">
        <v>95</v>
      </c>
      <c r="M14" s="721" t="s">
        <v>425</v>
      </c>
      <c r="N14" s="721"/>
      <c r="O14" s="772" t="s">
        <v>534</v>
      </c>
      <c r="P14" s="772"/>
      <c r="Q14" s="772"/>
      <c r="R14" s="772"/>
      <c r="S14" s="772"/>
      <c r="T14" s="772"/>
      <c r="U14" s="721" t="s">
        <v>344</v>
      </c>
      <c r="V14" s="772" t="s">
        <v>534</v>
      </c>
      <c r="W14" s="772"/>
      <c r="X14" s="772"/>
      <c r="Y14" s="772"/>
      <c r="Z14" s="772"/>
      <c r="AA14" s="772"/>
      <c r="AB14" s="721" t="s">
        <v>344</v>
      </c>
      <c r="AC14" s="772" t="s">
        <v>534</v>
      </c>
      <c r="AD14" s="772"/>
      <c r="AE14" s="772"/>
      <c r="AF14" s="772"/>
      <c r="AG14" s="772"/>
      <c r="AH14" s="772"/>
      <c r="AI14" s="721" t="s">
        <v>344</v>
      </c>
      <c r="AJ14" s="772" t="s">
        <v>534</v>
      </c>
      <c r="AK14" s="772"/>
      <c r="AL14" s="772"/>
      <c r="AM14" s="772"/>
      <c r="AN14" s="772"/>
      <c r="AO14" s="772"/>
      <c r="AP14" s="721" t="s">
        <v>344</v>
      </c>
      <c r="AQ14" s="772" t="s">
        <v>534</v>
      </c>
      <c r="AR14" s="772"/>
      <c r="AS14" s="772"/>
      <c r="AT14" s="772"/>
      <c r="AU14" s="772"/>
      <c r="AV14" s="772"/>
      <c r="AW14" s="721" t="s">
        <v>344</v>
      </c>
      <c r="AX14" s="772" t="s">
        <v>534</v>
      </c>
      <c r="AY14" s="772"/>
      <c r="AZ14" s="772"/>
      <c r="BA14" s="772"/>
      <c r="BB14" s="772"/>
      <c r="BC14" s="772"/>
      <c r="BD14" s="721" t="s">
        <v>344</v>
      </c>
      <c r="BE14" s="772" t="s">
        <v>534</v>
      </c>
      <c r="BF14" s="772"/>
      <c r="BG14" s="772"/>
      <c r="BH14" s="772"/>
      <c r="BI14" s="772"/>
      <c r="BJ14" s="772"/>
      <c r="BK14" s="721" t="s">
        <v>344</v>
      </c>
      <c r="BL14" s="772" t="s">
        <v>534</v>
      </c>
      <c r="BM14" s="772"/>
      <c r="BN14" s="772"/>
      <c r="BO14" s="772"/>
      <c r="BP14" s="772"/>
      <c r="BQ14" s="772"/>
      <c r="BR14" s="721" t="s">
        <v>344</v>
      </c>
      <c r="BS14" s="772" t="s">
        <v>534</v>
      </c>
      <c r="BT14" s="772"/>
      <c r="BU14" s="772"/>
      <c r="BV14" s="772"/>
      <c r="BW14" s="772"/>
      <c r="BX14" s="772"/>
      <c r="BY14" s="721" t="s">
        <v>344</v>
      </c>
      <c r="BZ14" s="782" t="s">
        <v>278</v>
      </c>
      <c r="CA14" s="721"/>
    </row>
    <row r="15" spans="7:90" ht="14.25" customHeight="1">
      <c r="J15" s="86"/>
      <c r="K15" s="86"/>
      <c r="L15" s="721"/>
      <c r="M15" s="721"/>
      <c r="N15" s="721"/>
      <c r="O15" s="251" t="s">
        <v>535</v>
      </c>
      <c r="P15" s="773" t="s">
        <v>274</v>
      </c>
      <c r="Q15" s="773"/>
      <c r="R15" s="753" t="s">
        <v>536</v>
      </c>
      <c r="S15" s="753"/>
      <c r="T15" s="753"/>
      <c r="U15" s="721"/>
      <c r="V15" s="670" t="s">
        <v>535</v>
      </c>
      <c r="W15" s="773" t="s">
        <v>274</v>
      </c>
      <c r="X15" s="773"/>
      <c r="Y15" s="753" t="s">
        <v>536</v>
      </c>
      <c r="Z15" s="753"/>
      <c r="AA15" s="753"/>
      <c r="AB15" s="721"/>
      <c r="AC15" s="670" t="s">
        <v>535</v>
      </c>
      <c r="AD15" s="773" t="s">
        <v>274</v>
      </c>
      <c r="AE15" s="773"/>
      <c r="AF15" s="753" t="s">
        <v>536</v>
      </c>
      <c r="AG15" s="753"/>
      <c r="AH15" s="753"/>
      <c r="AI15" s="721"/>
      <c r="AJ15" s="670" t="s">
        <v>535</v>
      </c>
      <c r="AK15" s="773" t="s">
        <v>274</v>
      </c>
      <c r="AL15" s="773"/>
      <c r="AM15" s="753" t="s">
        <v>536</v>
      </c>
      <c r="AN15" s="753"/>
      <c r="AO15" s="753"/>
      <c r="AP15" s="721"/>
      <c r="AQ15" s="670" t="s">
        <v>535</v>
      </c>
      <c r="AR15" s="773" t="s">
        <v>274</v>
      </c>
      <c r="AS15" s="773"/>
      <c r="AT15" s="753" t="s">
        <v>536</v>
      </c>
      <c r="AU15" s="753"/>
      <c r="AV15" s="753"/>
      <c r="AW15" s="721"/>
      <c r="AX15" s="670" t="s">
        <v>535</v>
      </c>
      <c r="AY15" s="773" t="s">
        <v>274</v>
      </c>
      <c r="AZ15" s="773"/>
      <c r="BA15" s="753" t="s">
        <v>536</v>
      </c>
      <c r="BB15" s="753"/>
      <c r="BC15" s="753"/>
      <c r="BD15" s="721"/>
      <c r="BE15" s="670" t="s">
        <v>535</v>
      </c>
      <c r="BF15" s="773" t="s">
        <v>274</v>
      </c>
      <c r="BG15" s="773"/>
      <c r="BH15" s="753" t="s">
        <v>536</v>
      </c>
      <c r="BI15" s="753"/>
      <c r="BJ15" s="753"/>
      <c r="BK15" s="721"/>
      <c r="BL15" s="670" t="s">
        <v>535</v>
      </c>
      <c r="BM15" s="773" t="s">
        <v>274</v>
      </c>
      <c r="BN15" s="773"/>
      <c r="BO15" s="753" t="s">
        <v>536</v>
      </c>
      <c r="BP15" s="753"/>
      <c r="BQ15" s="753"/>
      <c r="BR15" s="721"/>
      <c r="BS15" s="670" t="s">
        <v>535</v>
      </c>
      <c r="BT15" s="773" t="s">
        <v>274</v>
      </c>
      <c r="BU15" s="773"/>
      <c r="BV15" s="753" t="s">
        <v>536</v>
      </c>
      <c r="BW15" s="753"/>
      <c r="BX15" s="753"/>
      <c r="BY15" s="721"/>
      <c r="BZ15" s="782"/>
      <c r="CA15" s="721"/>
    </row>
    <row r="16" spans="7:90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74" t="s">
        <v>276</v>
      </c>
      <c r="T16" s="774"/>
      <c r="U16" s="721"/>
      <c r="V16" s="675" t="s">
        <v>537</v>
      </c>
      <c r="W16" s="436" t="s">
        <v>538</v>
      </c>
      <c r="X16" s="436" t="s">
        <v>405</v>
      </c>
      <c r="Y16" s="677" t="s">
        <v>277</v>
      </c>
      <c r="Z16" s="774" t="s">
        <v>276</v>
      </c>
      <c r="AA16" s="774"/>
      <c r="AB16" s="721"/>
      <c r="AC16" s="675" t="s">
        <v>537</v>
      </c>
      <c r="AD16" s="436" t="s">
        <v>538</v>
      </c>
      <c r="AE16" s="436" t="s">
        <v>405</v>
      </c>
      <c r="AF16" s="677" t="s">
        <v>277</v>
      </c>
      <c r="AG16" s="774" t="s">
        <v>276</v>
      </c>
      <c r="AH16" s="774"/>
      <c r="AI16" s="721"/>
      <c r="AJ16" s="675" t="s">
        <v>537</v>
      </c>
      <c r="AK16" s="436" t="s">
        <v>538</v>
      </c>
      <c r="AL16" s="436" t="s">
        <v>405</v>
      </c>
      <c r="AM16" s="677" t="s">
        <v>277</v>
      </c>
      <c r="AN16" s="774" t="s">
        <v>276</v>
      </c>
      <c r="AO16" s="774"/>
      <c r="AP16" s="721"/>
      <c r="AQ16" s="675" t="s">
        <v>537</v>
      </c>
      <c r="AR16" s="436" t="s">
        <v>538</v>
      </c>
      <c r="AS16" s="436" t="s">
        <v>405</v>
      </c>
      <c r="AT16" s="677" t="s">
        <v>277</v>
      </c>
      <c r="AU16" s="774" t="s">
        <v>276</v>
      </c>
      <c r="AV16" s="774"/>
      <c r="AW16" s="721"/>
      <c r="AX16" s="675" t="s">
        <v>537</v>
      </c>
      <c r="AY16" s="436" t="s">
        <v>538</v>
      </c>
      <c r="AZ16" s="436" t="s">
        <v>405</v>
      </c>
      <c r="BA16" s="677" t="s">
        <v>277</v>
      </c>
      <c r="BB16" s="774" t="s">
        <v>276</v>
      </c>
      <c r="BC16" s="774"/>
      <c r="BD16" s="721"/>
      <c r="BE16" s="675" t="s">
        <v>537</v>
      </c>
      <c r="BF16" s="436" t="s">
        <v>538</v>
      </c>
      <c r="BG16" s="436" t="s">
        <v>405</v>
      </c>
      <c r="BH16" s="677" t="s">
        <v>277</v>
      </c>
      <c r="BI16" s="774" t="s">
        <v>276</v>
      </c>
      <c r="BJ16" s="774"/>
      <c r="BK16" s="721"/>
      <c r="BL16" s="675" t="s">
        <v>537</v>
      </c>
      <c r="BM16" s="436" t="s">
        <v>538</v>
      </c>
      <c r="BN16" s="436" t="s">
        <v>405</v>
      </c>
      <c r="BO16" s="677" t="s">
        <v>277</v>
      </c>
      <c r="BP16" s="774" t="s">
        <v>276</v>
      </c>
      <c r="BQ16" s="774"/>
      <c r="BR16" s="721"/>
      <c r="BS16" s="675" t="s">
        <v>537</v>
      </c>
      <c r="BT16" s="436" t="s">
        <v>538</v>
      </c>
      <c r="BU16" s="436" t="s">
        <v>405</v>
      </c>
      <c r="BV16" s="677" t="s">
        <v>277</v>
      </c>
      <c r="BW16" s="774" t="s">
        <v>276</v>
      </c>
      <c r="BX16" s="774"/>
      <c r="BY16" s="721"/>
      <c r="BZ16" s="782"/>
      <c r="CA16" s="721"/>
    </row>
    <row r="17" spans="1:91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67">
        <f ca="1">OFFSET(S17,0,-1)+1</f>
        <v>7</v>
      </c>
      <c r="T17" s="767"/>
      <c r="U17" s="580">
        <f ca="1">OFFSET(U17,0,-2)+1</f>
        <v>8</v>
      </c>
      <c r="V17" s="678">
        <f ca="1">OFFSET(V17,0,-1)+1</f>
        <v>9</v>
      </c>
      <c r="W17" s="678">
        <f ca="1">OFFSET(W17,0,-1)+1</f>
        <v>10</v>
      </c>
      <c r="X17" s="678">
        <f ca="1">OFFSET(X17,0,-1)+1</f>
        <v>11</v>
      </c>
      <c r="Y17" s="678">
        <f ca="1">OFFSET(Y17,0,-1)+1</f>
        <v>12</v>
      </c>
      <c r="Z17" s="767">
        <f ca="1">OFFSET(Z17,0,-1)+1</f>
        <v>13</v>
      </c>
      <c r="AA17" s="767"/>
      <c r="AB17" s="678">
        <f ca="1">OFFSET(AB17,0,-2)+1</f>
        <v>14</v>
      </c>
      <c r="AC17" s="678">
        <f ca="1">OFFSET(AC17,0,-1)+1</f>
        <v>15</v>
      </c>
      <c r="AD17" s="678">
        <f ca="1">OFFSET(AD17,0,-1)+1</f>
        <v>16</v>
      </c>
      <c r="AE17" s="678">
        <f ca="1">OFFSET(AE17,0,-1)+1</f>
        <v>17</v>
      </c>
      <c r="AF17" s="678">
        <f ca="1">OFFSET(AF17,0,-1)+1</f>
        <v>18</v>
      </c>
      <c r="AG17" s="767">
        <f ca="1">OFFSET(AG17,0,-1)+1</f>
        <v>19</v>
      </c>
      <c r="AH17" s="767"/>
      <c r="AI17" s="678">
        <f ca="1">OFFSET(AI17,0,-2)+1</f>
        <v>20</v>
      </c>
      <c r="AJ17" s="678">
        <f ca="1">OFFSET(AJ17,0,-1)+1</f>
        <v>21</v>
      </c>
      <c r="AK17" s="678">
        <f ca="1">OFFSET(AK17,0,-1)+1</f>
        <v>22</v>
      </c>
      <c r="AL17" s="678">
        <f ca="1">OFFSET(AL17,0,-1)+1</f>
        <v>23</v>
      </c>
      <c r="AM17" s="678">
        <f ca="1">OFFSET(AM17,0,-1)+1</f>
        <v>24</v>
      </c>
      <c r="AN17" s="767">
        <f ca="1">OFFSET(AN17,0,-1)+1</f>
        <v>25</v>
      </c>
      <c r="AO17" s="767"/>
      <c r="AP17" s="678">
        <f ca="1">OFFSET(AP17,0,-2)+1</f>
        <v>26</v>
      </c>
      <c r="AQ17" s="678">
        <f ca="1">OFFSET(AQ17,0,-1)+1</f>
        <v>27</v>
      </c>
      <c r="AR17" s="678">
        <f ca="1">OFFSET(AR17,0,-1)+1</f>
        <v>28</v>
      </c>
      <c r="AS17" s="678">
        <f ca="1">OFFSET(AS17,0,-1)+1</f>
        <v>29</v>
      </c>
      <c r="AT17" s="678">
        <f ca="1">OFFSET(AT17,0,-1)+1</f>
        <v>30</v>
      </c>
      <c r="AU17" s="767">
        <f ca="1">OFFSET(AU17,0,-1)+1</f>
        <v>31</v>
      </c>
      <c r="AV17" s="767"/>
      <c r="AW17" s="678">
        <f ca="1">OFFSET(AW17,0,-2)+1</f>
        <v>32</v>
      </c>
      <c r="AX17" s="678">
        <f ca="1">OFFSET(AX17,0,-1)+1</f>
        <v>33</v>
      </c>
      <c r="AY17" s="678">
        <f ca="1">OFFSET(AY17,0,-1)+1</f>
        <v>34</v>
      </c>
      <c r="AZ17" s="678">
        <f ca="1">OFFSET(AZ17,0,-1)+1</f>
        <v>35</v>
      </c>
      <c r="BA17" s="678">
        <f ca="1">OFFSET(BA17,0,-1)+1</f>
        <v>36</v>
      </c>
      <c r="BB17" s="767">
        <f ca="1">OFFSET(BB17,0,-1)+1</f>
        <v>37</v>
      </c>
      <c r="BC17" s="767"/>
      <c r="BD17" s="678">
        <f ca="1">OFFSET(BD17,0,-2)+1</f>
        <v>38</v>
      </c>
      <c r="BE17" s="678">
        <f ca="1">OFFSET(BE17,0,-1)+1</f>
        <v>39</v>
      </c>
      <c r="BF17" s="678">
        <f ca="1">OFFSET(BF17,0,-1)+1</f>
        <v>40</v>
      </c>
      <c r="BG17" s="678">
        <f ca="1">OFFSET(BG17,0,-1)+1</f>
        <v>41</v>
      </c>
      <c r="BH17" s="678">
        <f ca="1">OFFSET(BH17,0,-1)+1</f>
        <v>42</v>
      </c>
      <c r="BI17" s="767">
        <f ca="1">OFFSET(BI17,0,-1)+1</f>
        <v>43</v>
      </c>
      <c r="BJ17" s="767"/>
      <c r="BK17" s="678">
        <f ca="1">OFFSET(BK17,0,-2)+1</f>
        <v>44</v>
      </c>
      <c r="BL17" s="678">
        <f ca="1">OFFSET(BL17,0,-1)+1</f>
        <v>45</v>
      </c>
      <c r="BM17" s="678">
        <f ca="1">OFFSET(BM17,0,-1)+1</f>
        <v>46</v>
      </c>
      <c r="BN17" s="678">
        <f ca="1">OFFSET(BN17,0,-1)+1</f>
        <v>47</v>
      </c>
      <c r="BO17" s="678">
        <f ca="1">OFFSET(BO17,0,-1)+1</f>
        <v>48</v>
      </c>
      <c r="BP17" s="767">
        <f ca="1">OFFSET(BP17,0,-1)+1</f>
        <v>49</v>
      </c>
      <c r="BQ17" s="767"/>
      <c r="BR17" s="678">
        <f ca="1">OFFSET(BR17,0,-2)+1</f>
        <v>50</v>
      </c>
      <c r="BS17" s="678">
        <f ca="1">OFFSET(BS17,0,-1)+1</f>
        <v>51</v>
      </c>
      <c r="BT17" s="678">
        <f ca="1">OFFSET(BT17,0,-1)+1</f>
        <v>52</v>
      </c>
      <c r="BU17" s="678">
        <f ca="1">OFFSET(BU17,0,-1)+1</f>
        <v>53</v>
      </c>
      <c r="BV17" s="678">
        <f ca="1">OFFSET(BV17,0,-1)+1</f>
        <v>54</v>
      </c>
      <c r="BW17" s="767">
        <f ca="1">OFFSET(BW17,0,-1)+1</f>
        <v>55</v>
      </c>
      <c r="BX17" s="767"/>
      <c r="BY17" s="678">
        <f ca="1">OFFSET(BY17,0,-2)+1</f>
        <v>56</v>
      </c>
      <c r="BZ17" s="586">
        <f ca="1">OFFSET(BZ17,0,-1)</f>
        <v>56</v>
      </c>
      <c r="CA17" s="580">
        <f ca="1">OFFSET(CA17,0,-1)+1</f>
        <v>57</v>
      </c>
    </row>
    <row r="18" spans="1:91" ht="22.5">
      <c r="A18" s="77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0" t="str">
        <f>IF('Перечень тарифов'!J21="","","" &amp; 'Перечень тарифов'!J21 &amp; "")</f>
        <v>НАО СВЕЗА Мантурово</v>
      </c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0"/>
      <c r="AD18" s="750"/>
      <c r="AE18" s="750"/>
      <c r="AF18" s="750"/>
      <c r="AG18" s="750"/>
      <c r="AH18" s="750"/>
      <c r="AI18" s="750"/>
      <c r="AJ18" s="750"/>
      <c r="AK18" s="750"/>
      <c r="AL18" s="750"/>
      <c r="AM18" s="750"/>
      <c r="AN18" s="750"/>
      <c r="AO18" s="750"/>
      <c r="AP18" s="750"/>
      <c r="AQ18" s="750"/>
      <c r="AR18" s="750"/>
      <c r="AS18" s="750"/>
      <c r="AT18" s="750"/>
      <c r="AU18" s="750"/>
      <c r="AV18" s="750"/>
      <c r="AW18" s="750"/>
      <c r="AX18" s="750"/>
      <c r="AY18" s="750"/>
      <c r="AZ18" s="750"/>
      <c r="BA18" s="750"/>
      <c r="BB18" s="750"/>
      <c r="BC18" s="750"/>
      <c r="BD18" s="750"/>
      <c r="BE18" s="750"/>
      <c r="BF18" s="750"/>
      <c r="BG18" s="750"/>
      <c r="BH18" s="750"/>
      <c r="BI18" s="750"/>
      <c r="BJ18" s="750"/>
      <c r="BK18" s="750"/>
      <c r="BL18" s="750"/>
      <c r="BM18" s="750"/>
      <c r="BN18" s="750"/>
      <c r="BO18" s="750"/>
      <c r="BP18" s="750"/>
      <c r="BQ18" s="750"/>
      <c r="BR18" s="750"/>
      <c r="BS18" s="750"/>
      <c r="BT18" s="750"/>
      <c r="BU18" s="750"/>
      <c r="BV18" s="750"/>
      <c r="BW18" s="750"/>
      <c r="BX18" s="750"/>
      <c r="BY18" s="750"/>
      <c r="BZ18" s="750"/>
      <c r="CA18" s="600" t="s">
        <v>543</v>
      </c>
    </row>
    <row r="19" spans="1:91" ht="22.5">
      <c r="A19" s="777"/>
      <c r="B19" s="77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5" t="str">
        <f>IF('Перечень тарифов'!N21="","","" &amp; 'Перечень тарифов'!N21 &amp; "")</f>
        <v>городской округ город Мантурово, городской округ город Мантурово (34714000);</v>
      </c>
      <c r="P19" s="775"/>
      <c r="Q19" s="775"/>
      <c r="R19" s="775"/>
      <c r="S19" s="775"/>
      <c r="T19" s="775"/>
      <c r="U19" s="775"/>
      <c r="V19" s="775"/>
      <c r="W19" s="775"/>
      <c r="X19" s="775"/>
      <c r="Y19" s="775"/>
      <c r="Z19" s="775"/>
      <c r="AA19" s="775"/>
      <c r="AB19" s="775"/>
      <c r="AC19" s="775"/>
      <c r="AD19" s="775"/>
      <c r="AE19" s="775"/>
      <c r="AF19" s="775"/>
      <c r="AG19" s="775"/>
      <c r="AH19" s="775"/>
      <c r="AI19" s="775"/>
      <c r="AJ19" s="775"/>
      <c r="AK19" s="775"/>
      <c r="AL19" s="775"/>
      <c r="AM19" s="775"/>
      <c r="AN19" s="775"/>
      <c r="AO19" s="775"/>
      <c r="AP19" s="775"/>
      <c r="AQ19" s="775"/>
      <c r="AR19" s="775"/>
      <c r="AS19" s="775"/>
      <c r="AT19" s="775"/>
      <c r="AU19" s="775"/>
      <c r="AV19" s="775"/>
      <c r="AW19" s="775"/>
      <c r="AX19" s="775"/>
      <c r="AY19" s="775"/>
      <c r="AZ19" s="775"/>
      <c r="BA19" s="775"/>
      <c r="BB19" s="775"/>
      <c r="BC19" s="775"/>
      <c r="BD19" s="775"/>
      <c r="BE19" s="775"/>
      <c r="BF19" s="775"/>
      <c r="BG19" s="775"/>
      <c r="BH19" s="775"/>
      <c r="BI19" s="775"/>
      <c r="BJ19" s="775"/>
      <c r="BK19" s="775"/>
      <c r="BL19" s="775"/>
      <c r="BM19" s="775"/>
      <c r="BN19" s="775"/>
      <c r="BO19" s="775"/>
      <c r="BP19" s="775"/>
      <c r="BQ19" s="775"/>
      <c r="BR19" s="775"/>
      <c r="BS19" s="775"/>
      <c r="BT19" s="775"/>
      <c r="BU19" s="775"/>
      <c r="BV19" s="775"/>
      <c r="BW19" s="775"/>
      <c r="BX19" s="775"/>
      <c r="BY19" s="775"/>
      <c r="BZ19" s="775"/>
      <c r="CA19" s="286" t="s">
        <v>544</v>
      </c>
    </row>
    <row r="20" spans="1:91" ht="45">
      <c r="A20" s="777"/>
      <c r="B20" s="777"/>
      <c r="C20" s="77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75" t="str">
        <f>IF('Перечень тарифов'!R21="","","" &amp; 'Перечень тарифов'!R21 &amp; "")</f>
        <v>НАО СВЕЗА Мантурово</v>
      </c>
      <c r="P20" s="775"/>
      <c r="Q20" s="775"/>
      <c r="R20" s="775"/>
      <c r="S20" s="775"/>
      <c r="T20" s="775"/>
      <c r="U20" s="775"/>
      <c r="V20" s="775"/>
      <c r="W20" s="775"/>
      <c r="X20" s="775"/>
      <c r="Y20" s="775"/>
      <c r="Z20" s="775"/>
      <c r="AA20" s="775"/>
      <c r="AB20" s="775"/>
      <c r="AC20" s="775"/>
      <c r="AD20" s="775"/>
      <c r="AE20" s="775"/>
      <c r="AF20" s="775"/>
      <c r="AG20" s="775"/>
      <c r="AH20" s="775"/>
      <c r="AI20" s="775"/>
      <c r="AJ20" s="775"/>
      <c r="AK20" s="775"/>
      <c r="AL20" s="775"/>
      <c r="AM20" s="775"/>
      <c r="AN20" s="775"/>
      <c r="AO20" s="775"/>
      <c r="AP20" s="775"/>
      <c r="AQ20" s="775"/>
      <c r="AR20" s="775"/>
      <c r="AS20" s="775"/>
      <c r="AT20" s="775"/>
      <c r="AU20" s="775"/>
      <c r="AV20" s="775"/>
      <c r="AW20" s="775"/>
      <c r="AX20" s="775"/>
      <c r="AY20" s="775"/>
      <c r="AZ20" s="775"/>
      <c r="BA20" s="775"/>
      <c r="BB20" s="775"/>
      <c r="BC20" s="775"/>
      <c r="BD20" s="775"/>
      <c r="BE20" s="775"/>
      <c r="BF20" s="775"/>
      <c r="BG20" s="775"/>
      <c r="BH20" s="775"/>
      <c r="BI20" s="775"/>
      <c r="BJ20" s="775"/>
      <c r="BK20" s="775"/>
      <c r="BL20" s="775"/>
      <c r="BM20" s="775"/>
      <c r="BN20" s="775"/>
      <c r="BO20" s="775"/>
      <c r="BP20" s="775"/>
      <c r="BQ20" s="775"/>
      <c r="BR20" s="775"/>
      <c r="BS20" s="775"/>
      <c r="BT20" s="775"/>
      <c r="BU20" s="775"/>
      <c r="BV20" s="775"/>
      <c r="BW20" s="775"/>
      <c r="BX20" s="775"/>
      <c r="BY20" s="775"/>
      <c r="BZ20" s="775"/>
      <c r="CA20" s="286" t="s">
        <v>683</v>
      </c>
      <c r="CE20" s="317"/>
    </row>
    <row r="21" spans="1:91" ht="33.75">
      <c r="A21" s="777"/>
      <c r="B21" s="777"/>
      <c r="C21" s="777"/>
      <c r="D21" s="777">
        <v>1</v>
      </c>
      <c r="E21" s="342"/>
      <c r="F21" s="342"/>
      <c r="G21" s="342"/>
      <c r="H21" s="342"/>
      <c r="I21" s="77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 t="s">
        <v>3</v>
      </c>
      <c r="P21" s="784"/>
      <c r="Q21" s="784"/>
      <c r="R21" s="784"/>
      <c r="S21" s="784"/>
      <c r="T21" s="784"/>
      <c r="U21" s="784"/>
      <c r="V21" s="784"/>
      <c r="W21" s="784"/>
      <c r="X21" s="784"/>
      <c r="Y21" s="784"/>
      <c r="Z21" s="784"/>
      <c r="AA21" s="784"/>
      <c r="AB21" s="784"/>
      <c r="AC21" s="784"/>
      <c r="AD21" s="784"/>
      <c r="AE21" s="784"/>
      <c r="AF21" s="784"/>
      <c r="AG21" s="784"/>
      <c r="AH21" s="784"/>
      <c r="AI21" s="784"/>
      <c r="AJ21" s="784"/>
      <c r="AK21" s="784"/>
      <c r="AL21" s="784"/>
      <c r="AM21" s="784"/>
      <c r="AN21" s="784"/>
      <c r="AO21" s="784"/>
      <c r="AP21" s="784"/>
      <c r="AQ21" s="784"/>
      <c r="AR21" s="784"/>
      <c r="AS21" s="784"/>
      <c r="AT21" s="784"/>
      <c r="AU21" s="784"/>
      <c r="AV21" s="784"/>
      <c r="AW21" s="784"/>
      <c r="AX21" s="784"/>
      <c r="AY21" s="784"/>
      <c r="AZ21" s="784"/>
      <c r="BA21" s="784"/>
      <c r="BB21" s="784"/>
      <c r="BC21" s="784"/>
      <c r="BD21" s="784"/>
      <c r="BE21" s="784"/>
      <c r="BF21" s="784"/>
      <c r="BG21" s="784"/>
      <c r="BH21" s="784"/>
      <c r="BI21" s="784"/>
      <c r="BJ21" s="784"/>
      <c r="BK21" s="784"/>
      <c r="BL21" s="784"/>
      <c r="BM21" s="784"/>
      <c r="BN21" s="784"/>
      <c r="BO21" s="784"/>
      <c r="BP21" s="784"/>
      <c r="BQ21" s="784"/>
      <c r="BR21" s="784"/>
      <c r="BS21" s="784"/>
      <c r="BT21" s="784"/>
      <c r="BU21" s="784"/>
      <c r="BV21" s="784"/>
      <c r="BW21" s="784"/>
      <c r="BX21" s="784"/>
      <c r="BY21" s="784"/>
      <c r="BZ21" s="784"/>
      <c r="CA21" s="286" t="s">
        <v>684</v>
      </c>
      <c r="CE21" s="317"/>
    </row>
    <row r="22" spans="1:91" ht="33.75">
      <c r="A22" s="777"/>
      <c r="B22" s="777"/>
      <c r="C22" s="777"/>
      <c r="D22" s="777"/>
      <c r="E22" s="777">
        <v>1</v>
      </c>
      <c r="F22" s="342"/>
      <c r="G22" s="342"/>
      <c r="H22" s="342"/>
      <c r="I22" s="771"/>
      <c r="J22" s="77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 t="s">
        <v>307</v>
      </c>
      <c r="P22" s="783"/>
      <c r="Q22" s="783"/>
      <c r="R22" s="783"/>
      <c r="S22" s="783"/>
      <c r="T22" s="783"/>
      <c r="U22" s="783"/>
      <c r="V22" s="783"/>
      <c r="W22" s="783"/>
      <c r="X22" s="783"/>
      <c r="Y22" s="783"/>
      <c r="Z22" s="783"/>
      <c r="AA22" s="783"/>
      <c r="AB22" s="783"/>
      <c r="AC22" s="783"/>
      <c r="AD22" s="783"/>
      <c r="AE22" s="783"/>
      <c r="AF22" s="783"/>
      <c r="AG22" s="783"/>
      <c r="AH22" s="783"/>
      <c r="AI22" s="783"/>
      <c r="AJ22" s="783"/>
      <c r="AK22" s="783"/>
      <c r="AL22" s="783"/>
      <c r="AM22" s="783"/>
      <c r="AN22" s="783"/>
      <c r="AO22" s="783"/>
      <c r="AP22" s="783"/>
      <c r="AQ22" s="783"/>
      <c r="AR22" s="783"/>
      <c r="AS22" s="783"/>
      <c r="AT22" s="783"/>
      <c r="AU22" s="783"/>
      <c r="AV22" s="783"/>
      <c r="AW22" s="783"/>
      <c r="AX22" s="783"/>
      <c r="AY22" s="783"/>
      <c r="AZ22" s="783"/>
      <c r="BA22" s="783"/>
      <c r="BB22" s="783"/>
      <c r="BC22" s="783"/>
      <c r="BD22" s="783"/>
      <c r="BE22" s="783"/>
      <c r="BF22" s="783"/>
      <c r="BG22" s="783"/>
      <c r="BH22" s="783"/>
      <c r="BI22" s="783"/>
      <c r="BJ22" s="783"/>
      <c r="BK22" s="783"/>
      <c r="BL22" s="783"/>
      <c r="BM22" s="783"/>
      <c r="BN22" s="783"/>
      <c r="BO22" s="783"/>
      <c r="BP22" s="783"/>
      <c r="BQ22" s="783"/>
      <c r="BR22" s="783"/>
      <c r="BS22" s="783"/>
      <c r="BT22" s="783"/>
      <c r="BU22" s="783"/>
      <c r="BV22" s="783"/>
      <c r="BW22" s="783"/>
      <c r="BX22" s="783"/>
      <c r="BY22" s="783"/>
      <c r="BZ22" s="783"/>
      <c r="CA22" s="286" t="s">
        <v>545</v>
      </c>
      <c r="CC22" s="317" t="str">
        <f>strCheckUnique(CD22:CD25)</f>
        <v/>
      </c>
      <c r="CE22" s="317"/>
    </row>
    <row r="23" spans="1:91" ht="66" customHeight="1">
      <c r="A23" s="777"/>
      <c r="B23" s="777"/>
      <c r="C23" s="777"/>
      <c r="D23" s="777"/>
      <c r="E23" s="777"/>
      <c r="F23" s="340">
        <v>1</v>
      </c>
      <c r="G23" s="340"/>
      <c r="H23" s="340"/>
      <c r="I23" s="771"/>
      <c r="J23" s="77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76"/>
      <c r="O23" s="692">
        <v>6.95</v>
      </c>
      <c r="P23" s="192"/>
      <c r="Q23" s="192"/>
      <c r="R23" s="768" t="s">
        <v>1558</v>
      </c>
      <c r="S23" s="769" t="s">
        <v>87</v>
      </c>
      <c r="T23" s="768" t="s">
        <v>1559</v>
      </c>
      <c r="U23" s="769" t="s">
        <v>87</v>
      </c>
      <c r="V23" s="692">
        <v>6.95</v>
      </c>
      <c r="W23" s="192"/>
      <c r="X23" s="192"/>
      <c r="Y23" s="768" t="s">
        <v>1560</v>
      </c>
      <c r="Z23" s="769" t="s">
        <v>87</v>
      </c>
      <c r="AA23" s="768" t="s">
        <v>1561</v>
      </c>
      <c r="AB23" s="769" t="s">
        <v>87</v>
      </c>
      <c r="AC23" s="692">
        <v>7.39</v>
      </c>
      <c r="AD23" s="192"/>
      <c r="AE23" s="192"/>
      <c r="AF23" s="768" t="s">
        <v>1562</v>
      </c>
      <c r="AG23" s="769" t="s">
        <v>87</v>
      </c>
      <c r="AH23" s="768" t="s">
        <v>1563</v>
      </c>
      <c r="AI23" s="769" t="s">
        <v>87</v>
      </c>
      <c r="AJ23" s="692">
        <v>7.39</v>
      </c>
      <c r="AK23" s="192"/>
      <c r="AL23" s="192"/>
      <c r="AM23" s="768" t="s">
        <v>1564</v>
      </c>
      <c r="AN23" s="769" t="s">
        <v>87</v>
      </c>
      <c r="AO23" s="768" t="s">
        <v>1565</v>
      </c>
      <c r="AP23" s="769" t="s">
        <v>87</v>
      </c>
      <c r="AQ23" s="692">
        <v>7.78</v>
      </c>
      <c r="AR23" s="192"/>
      <c r="AS23" s="192"/>
      <c r="AT23" s="768" t="s">
        <v>1567</v>
      </c>
      <c r="AU23" s="769" t="s">
        <v>87</v>
      </c>
      <c r="AV23" s="768" t="s">
        <v>1566</v>
      </c>
      <c r="AW23" s="769" t="s">
        <v>87</v>
      </c>
      <c r="AX23" s="692">
        <v>7.78</v>
      </c>
      <c r="AY23" s="192"/>
      <c r="AZ23" s="192"/>
      <c r="BA23" s="768" t="s">
        <v>1568</v>
      </c>
      <c r="BB23" s="769" t="s">
        <v>87</v>
      </c>
      <c r="BC23" s="768" t="s">
        <v>1569</v>
      </c>
      <c r="BD23" s="769" t="s">
        <v>87</v>
      </c>
      <c r="BE23" s="692">
        <v>8.1999999999999993</v>
      </c>
      <c r="BF23" s="192"/>
      <c r="BG23" s="192"/>
      <c r="BH23" s="768" t="s">
        <v>1570</v>
      </c>
      <c r="BI23" s="769" t="s">
        <v>87</v>
      </c>
      <c r="BJ23" s="768" t="s">
        <v>1571</v>
      </c>
      <c r="BK23" s="769" t="s">
        <v>87</v>
      </c>
      <c r="BL23" s="692">
        <v>8.1999999999999993</v>
      </c>
      <c r="BM23" s="192"/>
      <c r="BN23" s="192"/>
      <c r="BO23" s="768" t="s">
        <v>1572</v>
      </c>
      <c r="BP23" s="769" t="s">
        <v>87</v>
      </c>
      <c r="BQ23" s="768" t="s">
        <v>1573</v>
      </c>
      <c r="BR23" s="769" t="s">
        <v>87</v>
      </c>
      <c r="BS23" s="692">
        <v>8.64</v>
      </c>
      <c r="BT23" s="192"/>
      <c r="BU23" s="192"/>
      <c r="BV23" s="768" t="s">
        <v>1574</v>
      </c>
      <c r="BW23" s="769" t="s">
        <v>87</v>
      </c>
      <c r="BX23" s="768" t="s">
        <v>1093</v>
      </c>
      <c r="BY23" s="769" t="s">
        <v>88</v>
      </c>
      <c r="BZ23" s="282"/>
      <c r="CA23" s="779" t="s">
        <v>546</v>
      </c>
      <c r="CB23" s="599" t="str">
        <f>strCheckDate(O24:BZ24)</f>
        <v/>
      </c>
      <c r="CD23" s="317" t="str">
        <f>IF(M23="","",M23 )</f>
        <v/>
      </c>
      <c r="CE23" s="317"/>
      <c r="CF23" s="317"/>
      <c r="CG23" s="317"/>
    </row>
    <row r="24" spans="1:91" hidden="1">
      <c r="A24" s="777"/>
      <c r="B24" s="777"/>
      <c r="C24" s="777"/>
      <c r="D24" s="777"/>
      <c r="E24" s="777"/>
      <c r="F24" s="340"/>
      <c r="G24" s="340"/>
      <c r="H24" s="340"/>
      <c r="I24" s="771"/>
      <c r="J24" s="771"/>
      <c r="K24" s="344"/>
      <c r="L24" s="171"/>
      <c r="M24" s="205"/>
      <c r="N24" s="776"/>
      <c r="O24" s="299"/>
      <c r="P24" s="296"/>
      <c r="Q24" s="297" t="str">
        <f>R23 &amp; "-" &amp; T23</f>
        <v>01.12.2022-31.12.2023</v>
      </c>
      <c r="R24" s="768"/>
      <c r="S24" s="769"/>
      <c r="T24" s="770"/>
      <c r="U24" s="769"/>
      <c r="V24" s="299"/>
      <c r="W24" s="296"/>
      <c r="X24" s="297" t="str">
        <f>Y23 &amp; "-" &amp; AA23</f>
        <v>01.01.2024-30.06.2024</v>
      </c>
      <c r="Y24" s="768"/>
      <c r="Z24" s="769"/>
      <c r="AA24" s="770"/>
      <c r="AB24" s="769"/>
      <c r="AC24" s="299"/>
      <c r="AD24" s="296"/>
      <c r="AE24" s="297" t="str">
        <f>AF23 &amp; "-" &amp; AH23</f>
        <v>01.07.2024-31.12.2024</v>
      </c>
      <c r="AF24" s="768"/>
      <c r="AG24" s="769"/>
      <c r="AH24" s="770"/>
      <c r="AI24" s="769"/>
      <c r="AJ24" s="299"/>
      <c r="AK24" s="296"/>
      <c r="AL24" s="297" t="str">
        <f>AM23 &amp; "-" &amp; AO23</f>
        <v>01.01.2025-30.06.2025</v>
      </c>
      <c r="AM24" s="768"/>
      <c r="AN24" s="769"/>
      <c r="AO24" s="770"/>
      <c r="AP24" s="769"/>
      <c r="AQ24" s="299"/>
      <c r="AR24" s="296"/>
      <c r="AS24" s="297" t="str">
        <f>AT23 &amp; "-" &amp; AV23</f>
        <v>01.07.2025-31.12.2025</v>
      </c>
      <c r="AT24" s="768"/>
      <c r="AU24" s="769"/>
      <c r="AV24" s="770"/>
      <c r="AW24" s="769"/>
      <c r="AX24" s="299"/>
      <c r="AY24" s="296"/>
      <c r="AZ24" s="297" t="str">
        <f>BA23 &amp; "-" &amp; BC23</f>
        <v>01.01.2026-30.06.2026</v>
      </c>
      <c r="BA24" s="768"/>
      <c r="BB24" s="769"/>
      <c r="BC24" s="770"/>
      <c r="BD24" s="769"/>
      <c r="BE24" s="299"/>
      <c r="BF24" s="296"/>
      <c r="BG24" s="297" t="str">
        <f>BH23 &amp; "-" &amp; BJ23</f>
        <v>01.07.2026-31.12.2026</v>
      </c>
      <c r="BH24" s="768"/>
      <c r="BI24" s="769"/>
      <c r="BJ24" s="770"/>
      <c r="BK24" s="769"/>
      <c r="BL24" s="299"/>
      <c r="BM24" s="296"/>
      <c r="BN24" s="297" t="str">
        <f>BO23 &amp; "-" &amp; BQ23</f>
        <v>01.01.2027-30.06.2027</v>
      </c>
      <c r="BO24" s="768"/>
      <c r="BP24" s="769"/>
      <c r="BQ24" s="770"/>
      <c r="BR24" s="769"/>
      <c r="BS24" s="299"/>
      <c r="BT24" s="296"/>
      <c r="BU24" s="297" t="str">
        <f>BV23 &amp; "-" &amp; BX23</f>
        <v>01.07.2027-31.12.2027</v>
      </c>
      <c r="BV24" s="768"/>
      <c r="BW24" s="769"/>
      <c r="BX24" s="770"/>
      <c r="BY24" s="769"/>
      <c r="BZ24" s="282"/>
      <c r="CA24" s="780"/>
      <c r="CE24" s="317"/>
    </row>
    <row r="25" spans="1:91" customFormat="1" ht="15" customHeight="1">
      <c r="A25" s="777"/>
      <c r="B25" s="777"/>
      <c r="C25" s="777"/>
      <c r="D25" s="777"/>
      <c r="E25" s="777"/>
      <c r="F25" s="340"/>
      <c r="G25" s="340"/>
      <c r="H25" s="340"/>
      <c r="I25" s="771"/>
      <c r="J25" s="771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86"/>
      <c r="CA25" s="781"/>
      <c r="CB25" s="307"/>
      <c r="CC25" s="307"/>
      <c r="CD25" s="307"/>
      <c r="CE25" s="317"/>
      <c r="CF25" s="307"/>
      <c r="CG25" s="298"/>
      <c r="CH25" s="298"/>
      <c r="CI25" s="298"/>
      <c r="CJ25" s="298"/>
      <c r="CK25" s="298"/>
      <c r="CL25" s="298"/>
      <c r="CM25" s="35"/>
    </row>
    <row r="26" spans="1:91" customFormat="1" ht="15" customHeight="1">
      <c r="A26" s="777"/>
      <c r="B26" s="777"/>
      <c r="C26" s="777"/>
      <c r="D26" s="777"/>
      <c r="E26" s="340"/>
      <c r="F26" s="342"/>
      <c r="G26" s="342"/>
      <c r="H26" s="342"/>
      <c r="I26" s="771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57"/>
      <c r="W26" s="157"/>
      <c r="X26" s="157"/>
      <c r="Y26" s="262"/>
      <c r="Z26" s="198"/>
      <c r="AA26" s="198"/>
      <c r="AB26" s="197"/>
      <c r="AC26" s="157"/>
      <c r="AD26" s="157"/>
      <c r="AE26" s="157"/>
      <c r="AF26" s="262"/>
      <c r="AG26" s="198"/>
      <c r="AH26" s="198"/>
      <c r="AI26" s="197"/>
      <c r="AJ26" s="157"/>
      <c r="AK26" s="157"/>
      <c r="AL26" s="157"/>
      <c r="AM26" s="262"/>
      <c r="AN26" s="198"/>
      <c r="AO26" s="198"/>
      <c r="AP26" s="197"/>
      <c r="AQ26" s="157"/>
      <c r="AR26" s="157"/>
      <c r="AS26" s="157"/>
      <c r="AT26" s="262"/>
      <c r="AU26" s="198"/>
      <c r="AV26" s="198"/>
      <c r="AW26" s="197"/>
      <c r="AX26" s="157"/>
      <c r="AY26" s="157"/>
      <c r="AZ26" s="157"/>
      <c r="BA26" s="262"/>
      <c r="BB26" s="198"/>
      <c r="BC26" s="198"/>
      <c r="BD26" s="197"/>
      <c r="BE26" s="157"/>
      <c r="BF26" s="157"/>
      <c r="BG26" s="157"/>
      <c r="BH26" s="262"/>
      <c r="BI26" s="198"/>
      <c r="BJ26" s="198"/>
      <c r="BK26" s="197"/>
      <c r="BL26" s="157"/>
      <c r="BM26" s="157"/>
      <c r="BN26" s="157"/>
      <c r="BO26" s="262"/>
      <c r="BP26" s="198"/>
      <c r="BQ26" s="198"/>
      <c r="BR26" s="197"/>
      <c r="BS26" s="157"/>
      <c r="BT26" s="157"/>
      <c r="BU26" s="157"/>
      <c r="BV26" s="262"/>
      <c r="BW26" s="198"/>
      <c r="BX26" s="198"/>
      <c r="BY26" s="197"/>
      <c r="BZ26" s="198"/>
      <c r="CA26" s="186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</row>
    <row r="27" spans="1:91" customFormat="1" ht="15" customHeight="1">
      <c r="A27" s="777"/>
      <c r="B27" s="777"/>
      <c r="C27" s="777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57"/>
      <c r="W27" s="157"/>
      <c r="X27" s="157"/>
      <c r="Y27" s="262"/>
      <c r="Z27" s="198"/>
      <c r="AA27" s="198"/>
      <c r="AB27" s="197"/>
      <c r="AC27" s="157"/>
      <c r="AD27" s="157"/>
      <c r="AE27" s="157"/>
      <c r="AF27" s="262"/>
      <c r="AG27" s="198"/>
      <c r="AH27" s="198"/>
      <c r="AI27" s="197"/>
      <c r="AJ27" s="157"/>
      <c r="AK27" s="157"/>
      <c r="AL27" s="157"/>
      <c r="AM27" s="262"/>
      <c r="AN27" s="198"/>
      <c r="AO27" s="198"/>
      <c r="AP27" s="197"/>
      <c r="AQ27" s="157"/>
      <c r="AR27" s="157"/>
      <c r="AS27" s="157"/>
      <c r="AT27" s="262"/>
      <c r="AU27" s="198"/>
      <c r="AV27" s="198"/>
      <c r="AW27" s="197"/>
      <c r="AX27" s="157"/>
      <c r="AY27" s="157"/>
      <c r="AZ27" s="157"/>
      <c r="BA27" s="262"/>
      <c r="BB27" s="198"/>
      <c r="BC27" s="198"/>
      <c r="BD27" s="197"/>
      <c r="BE27" s="157"/>
      <c r="BF27" s="157"/>
      <c r="BG27" s="157"/>
      <c r="BH27" s="262"/>
      <c r="BI27" s="198"/>
      <c r="BJ27" s="198"/>
      <c r="BK27" s="197"/>
      <c r="BL27" s="157"/>
      <c r="BM27" s="157"/>
      <c r="BN27" s="157"/>
      <c r="BO27" s="262"/>
      <c r="BP27" s="198"/>
      <c r="BQ27" s="198"/>
      <c r="BR27" s="197"/>
      <c r="BS27" s="157"/>
      <c r="BT27" s="157"/>
      <c r="BU27" s="157"/>
      <c r="BV27" s="262"/>
      <c r="BW27" s="198"/>
      <c r="BX27" s="198"/>
      <c r="BY27" s="197"/>
      <c r="BZ27" s="198"/>
      <c r="CA27" s="186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</row>
    <row r="28" spans="1:91" ht="3" customHeight="1"/>
    <row r="29" spans="1:91" ht="48.95" customHeight="1">
      <c r="M29" s="761" t="s">
        <v>707</v>
      </c>
      <c r="N29" s="761"/>
      <c r="O29" s="761"/>
      <c r="P29" s="761"/>
      <c r="Q29" s="761"/>
      <c r="R29" s="761"/>
      <c r="S29" s="761"/>
      <c r="T29" s="761"/>
      <c r="U29" s="761"/>
      <c r="V29" s="761"/>
      <c r="W29" s="761"/>
      <c r="X29" s="761"/>
      <c r="Y29" s="761"/>
      <c r="Z29" s="761"/>
      <c r="AA29" s="761"/>
      <c r="AB29" s="761"/>
      <c r="AC29" s="761"/>
      <c r="AD29" s="761"/>
      <c r="AE29" s="761"/>
      <c r="AF29" s="761"/>
      <c r="AG29" s="761"/>
      <c r="AH29" s="761"/>
      <c r="AI29" s="761"/>
      <c r="AJ29" s="761"/>
      <c r="AK29" s="761"/>
      <c r="AL29" s="761"/>
      <c r="AM29" s="761"/>
      <c r="AN29" s="761"/>
      <c r="AO29" s="761"/>
      <c r="AP29" s="761"/>
      <c r="AQ29" s="761"/>
      <c r="AR29" s="761"/>
      <c r="AS29" s="761"/>
      <c r="AT29" s="761"/>
      <c r="AU29" s="761"/>
      <c r="AV29" s="761"/>
      <c r="AW29" s="761"/>
      <c r="AX29" s="761"/>
      <c r="AY29" s="761"/>
      <c r="AZ29" s="761"/>
      <c r="BA29" s="761"/>
      <c r="BB29" s="761"/>
      <c r="BC29" s="761"/>
      <c r="BD29" s="761"/>
      <c r="BE29" s="761"/>
      <c r="BF29" s="761"/>
      <c r="BG29" s="761"/>
      <c r="BH29" s="761"/>
      <c r="BI29" s="761"/>
      <c r="BJ29" s="761"/>
      <c r="BK29" s="761"/>
      <c r="BL29" s="761"/>
      <c r="BM29" s="761"/>
      <c r="BN29" s="761"/>
      <c r="BO29" s="761"/>
      <c r="BP29" s="761"/>
      <c r="BQ29" s="761"/>
      <c r="BR29" s="761"/>
      <c r="BS29" s="761"/>
      <c r="BT29" s="761"/>
      <c r="BU29" s="761"/>
      <c r="BV29" s="761"/>
      <c r="BW29" s="761"/>
      <c r="BX29" s="761"/>
      <c r="BY29" s="761"/>
      <c r="BZ29" s="761"/>
    </row>
  </sheetData>
  <sheetProtection algorithmName="SHA-512" hashValue="PaAYJxnLtH5eCIRNXbBsY5CZFuZchfDynEarjlyBF8CPdnZyVlT71inYKWYPqBM8gJjSDjzJLjnc3Kqew1rv8Q==" saltValue="Tkg9s6uKpY85izGv5isreg==" spinCount="100000" sheet="1" objects="1" scenarios="1" formatColumns="0" formatRows="0"/>
  <dataConsolidate leftLabels="1"/>
  <mergeCells count="126">
    <mergeCell ref="O8:BZ8"/>
    <mergeCell ref="O9:BZ9"/>
    <mergeCell ref="L5:U5"/>
    <mergeCell ref="L11:M11"/>
    <mergeCell ref="O10:BZ10"/>
    <mergeCell ref="O7:BZ7"/>
    <mergeCell ref="CA23:CA25"/>
    <mergeCell ref="BZ14:BZ16"/>
    <mergeCell ref="L13:BZ13"/>
    <mergeCell ref="N14:N16"/>
    <mergeCell ref="R23:R24"/>
    <mergeCell ref="R15:T15"/>
    <mergeCell ref="O14:T14"/>
    <mergeCell ref="CA13:CA16"/>
    <mergeCell ref="O22:BZ22"/>
    <mergeCell ref="O21:BZ21"/>
    <mergeCell ref="L14:L16"/>
    <mergeCell ref="M14:M16"/>
    <mergeCell ref="AB23:AB24"/>
    <mergeCell ref="AF23:AF24"/>
    <mergeCell ref="AG23:AG24"/>
    <mergeCell ref="AH23:AH24"/>
    <mergeCell ref="A18:A27"/>
    <mergeCell ref="B19:B27"/>
    <mergeCell ref="C20:C27"/>
    <mergeCell ref="D21:D26"/>
    <mergeCell ref="I21:I26"/>
    <mergeCell ref="E22:E25"/>
    <mergeCell ref="O12:U12"/>
    <mergeCell ref="S16:T16"/>
    <mergeCell ref="O19:BZ19"/>
    <mergeCell ref="O18:BZ18"/>
    <mergeCell ref="S17:T17"/>
    <mergeCell ref="U14:U16"/>
    <mergeCell ref="V12:AB12"/>
    <mergeCell ref="V14:AA14"/>
    <mergeCell ref="AC12:AI12"/>
    <mergeCell ref="AC14:AH14"/>
    <mergeCell ref="AI14:AI16"/>
    <mergeCell ref="AD15:AE15"/>
    <mergeCell ref="AF15:AH15"/>
    <mergeCell ref="AG16:AH16"/>
    <mergeCell ref="AG17:AH17"/>
    <mergeCell ref="AQ12:AW12"/>
    <mergeCell ref="J22:J25"/>
    <mergeCell ref="P15:Q15"/>
    <mergeCell ref="O20:BZ20"/>
    <mergeCell ref="M29:BZ29"/>
    <mergeCell ref="S23:S24"/>
    <mergeCell ref="U23:U24"/>
    <mergeCell ref="N23:N24"/>
    <mergeCell ref="T23:T2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I23:AI24"/>
    <mergeCell ref="AJ12:AP12"/>
    <mergeCell ref="AJ14:AO14"/>
    <mergeCell ref="AP14:AP16"/>
    <mergeCell ref="AK15:AL15"/>
    <mergeCell ref="AM15:AO15"/>
    <mergeCell ref="AN16:AO16"/>
    <mergeCell ref="AN17:AO17"/>
    <mergeCell ref="AM23:AM24"/>
    <mergeCell ref="AN23:AN24"/>
    <mergeCell ref="AO23:AO24"/>
    <mergeCell ref="AP23:AP24"/>
    <mergeCell ref="AU17:AV17"/>
    <mergeCell ref="AT23:AT24"/>
    <mergeCell ref="AU23:AU24"/>
    <mergeCell ref="AV23:AV24"/>
    <mergeCell ref="AW23:AW24"/>
    <mergeCell ref="AQ14:AV14"/>
    <mergeCell ref="AW14:AW16"/>
    <mergeCell ref="AR15:AS15"/>
    <mergeCell ref="AT15:AV15"/>
    <mergeCell ref="AU16:AV16"/>
    <mergeCell ref="BB17:BC17"/>
    <mergeCell ref="BA23:BA24"/>
    <mergeCell ref="BB23:BB24"/>
    <mergeCell ref="BC23:BC24"/>
    <mergeCell ref="BD23:BD24"/>
    <mergeCell ref="AX12:BD12"/>
    <mergeCell ref="AX14:BC14"/>
    <mergeCell ref="BD14:BD16"/>
    <mergeCell ref="AY15:AZ15"/>
    <mergeCell ref="BA15:BC15"/>
    <mergeCell ref="BB16:BC16"/>
    <mergeCell ref="BI17:BJ17"/>
    <mergeCell ref="BH23:BH24"/>
    <mergeCell ref="BI23:BI24"/>
    <mergeCell ref="BJ23:BJ24"/>
    <mergeCell ref="BK23:BK24"/>
    <mergeCell ref="BE12:BK12"/>
    <mergeCell ref="BE14:BJ14"/>
    <mergeCell ref="BK14:BK16"/>
    <mergeCell ref="BF15:BG15"/>
    <mergeCell ref="BH15:BJ15"/>
    <mergeCell ref="BI16:BJ16"/>
    <mergeCell ref="BP17:BQ17"/>
    <mergeCell ref="BO23:BO24"/>
    <mergeCell ref="BP23:BP24"/>
    <mergeCell ref="BQ23:BQ24"/>
    <mergeCell ref="BR23:BR24"/>
    <mergeCell ref="BL12:BR12"/>
    <mergeCell ref="BL14:BQ14"/>
    <mergeCell ref="BR14:BR16"/>
    <mergeCell ref="BM15:BN15"/>
    <mergeCell ref="BO15:BQ15"/>
    <mergeCell ref="BP16:BQ16"/>
    <mergeCell ref="BW17:BX17"/>
    <mergeCell ref="BV23:BV24"/>
    <mergeCell ref="BW23:BW24"/>
    <mergeCell ref="BX23:BX24"/>
    <mergeCell ref="BY23:BY24"/>
    <mergeCell ref="BS12:BY12"/>
    <mergeCell ref="BS14:BX14"/>
    <mergeCell ref="BY14:BY16"/>
    <mergeCell ref="BT15:BU15"/>
    <mergeCell ref="BV15:BX15"/>
    <mergeCell ref="BW16:BX16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A6:CA10 O21:BZ21">
      <formula1>900</formula1>
    </dataValidation>
    <dataValidation allowBlank="1" promptTitle="checkPeriodRange" sqref="Q24 X24 AE24 AL24 AS24 AZ24 BG24 BN24 BU24"/>
    <dataValidation type="list" allowBlank="1" showInputMessage="1" showErrorMessage="1" errorTitle="Ошибка" error="Выберите значение из списка" sqref="O22 V22 AC22 AJ22 AQ22 AX22 BE22 BL22 BS22">
      <formula1>kind_of_cons</formula1>
    </dataValidation>
    <dataValidation allowBlank="1" sqref="S25:S27 Z25:Z27 AG25:AG27 AN25:AN27 AU25:AU27 BB25:BB27 BI25:BI27 BP25:BP27 BW25:BW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BH23 BJ23:BJ24 BO23 BQ23:BQ24 BV23 BX23:BX24"/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BI23:BI24 BK23:BK24 BP23:BP24 BR23:BR24 BW23:BW24 BY23:BY24"/>
    <dataValidation type="decimal" allowBlank="1" showErrorMessage="1" errorTitle="Ошибка" error="Допускается ввод только действительных чисел!" sqref="O23 V23 AC23 AJ23 AQ23 AX23 BE23 BL23 BS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2" t="s">
        <v>566</v>
      </c>
      <c r="G2" s="763"/>
      <c r="H2" s="764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5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29.11.2022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6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6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6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6"/>
      <c r="B11" s="766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Костромская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6"/>
      <c r="B12" s="766"/>
      <c r="C12" s="766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6"/>
      <c r="B13" s="766"/>
      <c r="C13" s="766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85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6"/>
      <c r="B14" s="766"/>
      <c r="C14" s="766"/>
      <c r="D14" s="479"/>
      <c r="F14" s="473"/>
      <c r="G14" s="163" t="s">
        <v>4</v>
      </c>
      <c r="H14" s="478"/>
      <c r="I14" s="78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6"/>
      <c r="B15" s="766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6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1" t="s">
        <v>680</v>
      </c>
      <c r="H19" s="761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Т-тех</vt:lpstr>
      <vt:lpstr>Форма 2.2 | Т-тех</vt:lpstr>
      <vt:lpstr>Форма 1.0.1 | Форма 2.11</vt:lpstr>
      <vt:lpstr>Форма 2.11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add_CS_List05_4</vt:lpstr>
      <vt:lpstr>add_CS_List05_9</vt:lpstr>
      <vt:lpstr>add_CT_10</vt:lpstr>
      <vt:lpstr>add_CT_2</vt:lpstr>
      <vt:lpstr>add_CT_3</vt:lpstr>
      <vt:lpstr>add_CT_4</vt:lpstr>
      <vt:lpstr>add_CT_9</vt:lpstr>
      <vt:lpstr>add_MO_10</vt:lpstr>
      <vt:lpstr>add_MO_2</vt:lpstr>
      <vt:lpstr>add_MO_3</vt:lpstr>
      <vt:lpstr>add_MO_4</vt:lpstr>
      <vt:lpstr>add_MO_9</vt:lpstr>
      <vt:lpstr>add_MO_List05_10</vt:lpstr>
      <vt:lpstr>add_MO_List05_2</vt:lpstr>
      <vt:lpstr>add_MO_List05_3</vt:lpstr>
      <vt:lpstr>add_MO_List05_4</vt:lpstr>
      <vt:lpstr>add_MO_List05_9</vt:lpstr>
      <vt:lpstr>add_MR_List05_10</vt:lpstr>
      <vt:lpstr>add_MR_List05_2</vt:lpstr>
      <vt:lpstr>add_MR_List05_3</vt:lpstr>
      <vt:lpstr>add_MR_List05_4</vt:lpstr>
      <vt:lpstr>add_MR_List05_9</vt:lpstr>
      <vt:lpstr>add_Rate_10</vt:lpstr>
      <vt:lpstr>add_Rate_2</vt:lpstr>
      <vt:lpstr>add_Rate_3</vt:lpstr>
      <vt:lpstr>add_Rate_4</vt:lpstr>
      <vt:lpstr>add_Rate_9</vt:lpstr>
      <vt:lpstr>add_TER_List05_10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Холодова Галина Сергеевна</cp:lastModifiedBy>
  <cp:lastPrinted>2013-08-29T08:11:20Z</cp:lastPrinted>
  <dcterms:created xsi:type="dcterms:W3CDTF">2004-05-21T07:18:45Z</dcterms:created>
  <dcterms:modified xsi:type="dcterms:W3CDTF">2022-12-12T07:05:29Z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